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мои документы\Сборники\ВЕСТНИКИ\2019\2019-3кв\Вестник для сайта\"/>
    </mc:Choice>
  </mc:AlternateContent>
  <bookViews>
    <workbookView xWindow="6948" yWindow="-96" windowWidth="10020" windowHeight="8568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18" i="2" l="1"/>
  <c r="C17" i="2"/>
  <c r="C16" i="2"/>
  <c r="C15" i="2"/>
  <c r="C14" i="2"/>
  <c r="C13" i="2"/>
  <c r="E26" i="2" l="1"/>
  <c r="E27" i="2"/>
  <c r="E28" i="2"/>
  <c r="E29" i="2"/>
  <c r="E30" i="2"/>
  <c r="E31" i="2"/>
  <c r="E32" i="2"/>
  <c r="E25" i="2"/>
  <c r="D26" i="2"/>
  <c r="F26" i="2" s="1"/>
  <c r="D27" i="2"/>
  <c r="D28" i="2"/>
  <c r="F28" i="2" s="1"/>
  <c r="D29" i="2"/>
  <c r="F29" i="2" s="1"/>
  <c r="D30" i="2"/>
  <c r="F30" i="2" s="1"/>
  <c r="D31" i="2"/>
  <c r="F31" i="2" s="1"/>
  <c r="D32" i="2"/>
  <c r="D25" i="2"/>
  <c r="F25" i="2" s="1"/>
  <c r="D11" i="2"/>
  <c r="E11" i="2"/>
  <c r="C12" i="2"/>
  <c r="E12" i="2" s="1"/>
  <c r="D13" i="2"/>
  <c r="E14" i="2"/>
  <c r="D14" i="2"/>
  <c r="D15" i="2"/>
  <c r="E16" i="2"/>
  <c r="D17" i="2"/>
  <c r="E18" i="2"/>
  <c r="F32" i="2" l="1"/>
  <c r="G32" i="2" s="1"/>
  <c r="H32" i="2" s="1"/>
  <c r="F27" i="2"/>
  <c r="G27" i="2" s="1"/>
  <c r="H27" i="2" s="1"/>
  <c r="F11" i="2"/>
  <c r="G11" i="2" s="1"/>
  <c r="D18" i="2"/>
  <c r="F18" i="2" s="1"/>
  <c r="G18" i="2" s="1"/>
  <c r="H18" i="2" s="1"/>
  <c r="D12" i="2"/>
  <c r="G29" i="2"/>
  <c r="H29" i="2" s="1"/>
  <c r="G28" i="2"/>
  <c r="H28" i="2" s="1"/>
  <c r="G26" i="2"/>
  <c r="H26" i="2" s="1"/>
  <c r="G31" i="2"/>
  <c r="H31" i="2" s="1"/>
  <c r="G30" i="2"/>
  <c r="H30" i="2" s="1"/>
  <c r="G25" i="2"/>
  <c r="H25" i="2" s="1"/>
  <c r="D16" i="2"/>
  <c r="F16" i="2" s="1"/>
  <c r="F14" i="2"/>
  <c r="G14" i="2" s="1"/>
  <c r="F12" i="2"/>
  <c r="G12" i="2" s="1"/>
  <c r="H12" i="2" s="1"/>
  <c r="E17" i="2"/>
  <c r="F17" i="2" s="1"/>
  <c r="E15" i="2"/>
  <c r="F15" i="2" s="1"/>
  <c r="E13" i="2"/>
  <c r="F13" i="2" s="1"/>
  <c r="H11" i="2" l="1"/>
  <c r="G16" i="2"/>
  <c r="H16" i="2" s="1"/>
  <c r="H14" i="2"/>
  <c r="G15" i="2"/>
  <c r="H15" i="2" s="1"/>
  <c r="G17" i="2"/>
  <c r="H17" i="2" s="1"/>
  <c r="G13" i="2"/>
  <c r="H13" i="2" s="1"/>
</calcChain>
</file>

<file path=xl/sharedStrings.xml><?xml version="1.0" encoding="utf-8"?>
<sst xmlns="http://schemas.openxmlformats.org/spreadsheetml/2006/main" count="60" uniqueCount="40">
  <si>
    <t>РАСЧЕТ</t>
  </si>
  <si>
    <t>размера средств на оплату труда работников строительства</t>
  </si>
  <si>
    <t>Размер оплаты труда рабочих-строителей, занятых на строительных работах</t>
  </si>
  <si>
    <t xml:space="preserve">Разряд рабочих  </t>
  </si>
  <si>
    <t>Размер коэффициента по раз- рядам</t>
  </si>
  <si>
    <t>Северные надбавки 80%</t>
  </si>
  <si>
    <t>Миним. размер тарифной ставки</t>
  </si>
  <si>
    <t>С районным коэффициентом 1,8</t>
  </si>
  <si>
    <t>Итого</t>
  </si>
  <si>
    <t>Резерв отпуска</t>
  </si>
  <si>
    <t>Всего</t>
  </si>
  <si>
    <t xml:space="preserve">Оплата проезда </t>
  </si>
  <si>
    <t xml:space="preserve">       Размер оплаты труда механизаторов, занятых управлением строительных машин,  механизмов и автотранспортных средств устанавливается по тарифным ставкам рабочих в соответствии с квалификационным разрядом машиниста для данного механизма.</t>
  </si>
  <si>
    <t>Размер оплаты труда механизаторов, занятых управлением строительных машин, механизмов и автотранспортных средств</t>
  </si>
  <si>
    <t>Разряд механизаторов</t>
  </si>
  <si>
    <t>С район- ным коэффициентом</t>
  </si>
  <si>
    <t xml:space="preserve">Северные надбавки </t>
  </si>
  <si>
    <t>проезд</t>
  </si>
  <si>
    <t>1 разряд</t>
  </si>
  <si>
    <t>2 разряд</t>
  </si>
  <si>
    <t>3 разряд</t>
  </si>
  <si>
    <t>4 разряд</t>
  </si>
  <si>
    <t>5 разряд</t>
  </si>
  <si>
    <t>6 разряд</t>
  </si>
  <si>
    <t>7 разряд</t>
  </si>
  <si>
    <t>8 разряд</t>
  </si>
  <si>
    <t>9 разряд</t>
  </si>
  <si>
    <t>10 разряд</t>
  </si>
  <si>
    <t>11 разряд</t>
  </si>
  <si>
    <t>12 разряд</t>
  </si>
  <si>
    <t>13 разряд</t>
  </si>
  <si>
    <t>Разряды</t>
  </si>
  <si>
    <t xml:space="preserve">Стоимость  1чел.час </t>
  </si>
  <si>
    <t xml:space="preserve">       Расчет выполнен в соответствии с МДС 83-1.99 "Методические рекомендации по определению размера средств на оплату труда работников строительно-монтажных и ремонтно-строительных организаций.", утвержденной и введенной в действие постановлением Госстроя России от 29.04.1999 № 31 и рекомендован для определения размера средств на оплату труда рабочих-строителей и механизаторов, осуществляющих строительство объектов, финансирование которых производится с привлечением средств государственного бюджета всех уровней и государственных внебюджетных средств.</t>
  </si>
  <si>
    <t xml:space="preserve"> Среднемесячное количество часов при 40-часовой рабочей неделе в 2019 году   -  164,17 час</t>
  </si>
  <si>
    <t xml:space="preserve">       В соответствии с разделом "Оплата и нормирование труда" Федерального отраслевого соглашения по строительству и промышленности  строительных материалов Российской Федерации на 2017-2019 годы  минимальный размер месячной тарифной ставки рабочего 1 разряда принят по 1,2 величины прожиточного минимума. Постановлением Правительства Камчатского края от 29.07.2019  № 335-П  за 2 квартал 2019 г. величина прожиточного минимума для трудоспособного населения составила 21660,00 руб. В расчете размер месячной тарифной ставки 1 разряда принят  21660 х 1,2 = 25992,00 руб.в месяц. </t>
  </si>
  <si>
    <t xml:space="preserve"> за 3-й квартал 2019 г.</t>
  </si>
  <si>
    <t>Размер средств на оплату труда рабочих-строителей за 3-й квартал 2019 г.</t>
  </si>
  <si>
    <t>Размер средств на оплату труда механизаторов, занятых управлением строительных машин, механизмов и автотранспортных средств за 3-й квартал 2019 г.</t>
  </si>
  <si>
    <r>
      <t xml:space="preserve">         Расчетная стоимость 1 чел-часа оплаты труда рабочих-строителей 4 разряда составляет</t>
    </r>
    <r>
      <rPr>
        <b/>
        <sz val="11"/>
        <rFont val="Times New Roman"/>
        <family val="1"/>
        <charset val="204"/>
      </rPr>
      <t xml:space="preserve">  350,88 руб, </t>
    </r>
    <r>
      <rPr>
        <sz val="11"/>
        <rFont val="Times New Roman"/>
        <family val="1"/>
        <charset val="204"/>
      </rPr>
      <t>в том числе северные надбавки -</t>
    </r>
    <r>
      <rPr>
        <b/>
        <sz val="11"/>
        <rFont val="Times New Roman"/>
        <family val="1"/>
        <charset val="204"/>
      </rPr>
      <t xml:space="preserve"> 94,29 руб. Затраты на оплату проезда в отпуск и обратно в размере 13,99 рубля на 1 чел-час.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</si>
</sst>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b/>
      <sz val="12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166" fontId="13" fillId="0" borderId="0" applyFont="0" applyFill="0" applyBorder="0" applyAlignment="0" applyProtection="0"/>
  </cellStyleXfs>
  <cellXfs count="119">
    <xf numFmtId="0" fontId="0" fillId="0" borderId="0" xfId="0"/>
    <xf numFmtId="0" fontId="1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1" fillId="0" borderId="17" xfId="1" applyNumberFormat="1" applyFont="1" applyFill="1" applyBorder="1" applyAlignment="1">
      <alignment horizontal="center" vertical="center" wrapText="1"/>
    </xf>
    <xf numFmtId="1" fontId="1" fillId="0" borderId="17" xfId="1" applyNumberFormat="1" applyFont="1" applyFill="1" applyBorder="1" applyAlignment="1">
      <alignment horizontal="center" vertical="center" wrapText="1"/>
    </xf>
    <xf numFmtId="2" fontId="1" fillId="0" borderId="17" xfId="1" applyNumberFormat="1" applyFont="1" applyFill="1" applyBorder="1" applyAlignment="1">
      <alignment horizontal="center" vertical="center" wrapText="1"/>
    </xf>
    <xf numFmtId="2" fontId="1" fillId="0" borderId="17" xfId="1" applyNumberFormat="1" applyFont="1" applyFill="1" applyBorder="1" applyAlignment="1">
      <alignment horizontal="center" vertical="center"/>
    </xf>
    <xf numFmtId="164" fontId="1" fillId="0" borderId="17" xfId="1" applyNumberFormat="1" applyFont="1" applyFill="1" applyBorder="1" applyAlignment="1">
      <alignment horizontal="center" vertical="center" wrapText="1"/>
    </xf>
    <xf numFmtId="0" fontId="13" fillId="0" borderId="0" xfId="2"/>
    <xf numFmtId="0" fontId="3" fillId="0" borderId="0" xfId="2" applyFont="1" applyAlignment="1">
      <alignment horizontal="center"/>
    </xf>
    <xf numFmtId="0" fontId="13" fillId="0" borderId="0" xfId="2" applyBorder="1" applyAlignment="1">
      <alignment horizontal="center"/>
    </xf>
    <xf numFmtId="2" fontId="13" fillId="0" borderId="0" xfId="2" applyNumberFormat="1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2" fontId="14" fillId="0" borderId="12" xfId="2" applyNumberFormat="1" applyFont="1" applyBorder="1" applyAlignment="1">
      <alignment horizontal="center"/>
    </xf>
    <xf numFmtId="0" fontId="13" fillId="0" borderId="6" xfId="2" applyBorder="1" applyAlignment="1">
      <alignment horizontal="center"/>
    </xf>
    <xf numFmtId="2" fontId="13" fillId="0" borderId="12" xfId="2" applyNumberFormat="1" applyFont="1" applyBorder="1" applyAlignment="1">
      <alignment horizontal="center"/>
    </xf>
    <xf numFmtId="0" fontId="13" fillId="0" borderId="7" xfId="2" applyBorder="1" applyAlignment="1">
      <alignment horizontal="center"/>
    </xf>
    <xf numFmtId="2" fontId="13" fillId="0" borderId="13" xfId="2" applyNumberFormat="1" applyFont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14" fillId="0" borderId="0" xfId="2" applyFont="1" applyBorder="1" applyAlignment="1">
      <alignment horizontal="center" vertical="justify"/>
    </xf>
    <xf numFmtId="2" fontId="14" fillId="0" borderId="0" xfId="2" applyNumberFormat="1" applyFont="1" applyBorder="1" applyAlignment="1">
      <alignment horizontal="center"/>
    </xf>
    <xf numFmtId="0" fontId="13" fillId="3" borderId="11" xfId="2" applyFill="1" applyBorder="1" applyAlignment="1">
      <alignment horizontal="center" vertical="center"/>
    </xf>
    <xf numFmtId="0" fontId="13" fillId="0" borderId="8" xfId="2" applyBorder="1" applyAlignment="1">
      <alignment horizontal="center" vertical="center"/>
    </xf>
    <xf numFmtId="0" fontId="13" fillId="0" borderId="11" xfId="2" applyBorder="1" applyAlignment="1">
      <alignment horizontal="center" vertical="center"/>
    </xf>
    <xf numFmtId="0" fontId="13" fillId="0" borderId="0" xfId="2" applyBorder="1" applyAlignment="1">
      <alignment horizontal="center" vertical="center"/>
    </xf>
    <xf numFmtId="0" fontId="13" fillId="0" borderId="0" xfId="2" applyBorder="1"/>
    <xf numFmtId="2" fontId="14" fillId="0" borderId="0" xfId="2" applyNumberFormat="1" applyFont="1" applyBorder="1"/>
    <xf numFmtId="2" fontId="13" fillId="0" borderId="0" xfId="2" applyNumberFormat="1" applyBorder="1"/>
    <xf numFmtId="2" fontId="13" fillId="0" borderId="0" xfId="2" applyNumberFormat="1" applyFont="1" applyBorder="1"/>
    <xf numFmtId="0" fontId="3" fillId="0" borderId="0" xfId="2" applyFont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2" fontId="14" fillId="0" borderId="2" xfId="2" applyNumberFormat="1" applyFont="1" applyBorder="1" applyAlignment="1">
      <alignment horizontal="center"/>
    </xf>
    <xf numFmtId="2" fontId="13" fillId="0" borderId="2" xfId="2" applyNumberFormat="1" applyFont="1" applyBorder="1" applyAlignment="1">
      <alignment horizontal="center"/>
    </xf>
    <xf numFmtId="2" fontId="13" fillId="0" borderId="1" xfId="2" applyNumberFormat="1" applyFont="1" applyBorder="1" applyAlignment="1">
      <alignment horizontal="center"/>
    </xf>
    <xf numFmtId="0" fontId="13" fillId="0" borderId="0" xfId="2" applyFont="1"/>
    <xf numFmtId="0" fontId="15" fillId="0" borderId="0" xfId="0" applyFont="1"/>
    <xf numFmtId="2" fontId="3" fillId="3" borderId="2" xfId="2" applyNumberFormat="1" applyFont="1" applyFill="1" applyBorder="1" applyAlignment="1">
      <alignment horizontal="center"/>
    </xf>
    <xf numFmtId="2" fontId="16" fillId="0" borderId="2" xfId="2" applyNumberFormat="1" applyFont="1" applyBorder="1" applyAlignment="1">
      <alignment horizontal="center"/>
    </xf>
    <xf numFmtId="2" fontId="3" fillId="2" borderId="2" xfId="1" applyNumberFormat="1" applyFont="1" applyFill="1" applyBorder="1" applyAlignment="1">
      <alignment horizontal="center"/>
    </xf>
    <xf numFmtId="0" fontId="13" fillId="3" borderId="11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3" borderId="3" xfId="2" applyFont="1" applyFill="1" applyBorder="1" applyAlignment="1">
      <alignment horizontal="center" wrapText="1"/>
    </xf>
    <xf numFmtId="2" fontId="1" fillId="0" borderId="2" xfId="1" applyNumberFormat="1" applyFont="1" applyBorder="1"/>
    <xf numFmtId="2" fontId="3" fillId="0" borderId="2" xfId="1" applyNumberFormat="1" applyFont="1" applyBorder="1"/>
    <xf numFmtId="2" fontId="1" fillId="0" borderId="1" xfId="1" applyNumberFormat="1" applyFont="1" applyBorder="1"/>
    <xf numFmtId="1" fontId="1" fillId="2" borderId="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1" fontId="4" fillId="0" borderId="2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horizontal="center" vertical="center" wrapText="1"/>
    </xf>
    <xf numFmtId="2" fontId="4" fillId="0" borderId="13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2" fontId="0" fillId="0" borderId="26" xfId="0" applyNumberFormat="1" applyFont="1" applyFill="1" applyBorder="1" applyAlignment="1">
      <alignment horizontal="center" vertical="center" wrapText="1"/>
    </xf>
    <xf numFmtId="2" fontId="0" fillId="0" borderId="24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right"/>
    </xf>
    <xf numFmtId="0" fontId="10" fillId="0" borderId="0" xfId="1" applyFont="1" applyFill="1" applyAlignment="1">
      <alignment horizontal="justify" wrapText="1"/>
    </xf>
    <xf numFmtId="0" fontId="8" fillId="0" borderId="23" xfId="1" applyFont="1" applyFill="1" applyBorder="1" applyAlignment="1">
      <alignment horizontal="center" wrapText="1"/>
    </xf>
    <xf numFmtId="0" fontId="7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justify" vertical="top" wrapText="1"/>
    </xf>
    <xf numFmtId="0" fontId="8" fillId="0" borderId="0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top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13" fillId="3" borderId="18" xfId="2" applyFill="1" applyBorder="1" applyAlignment="1">
      <alignment horizontal="center"/>
    </xf>
    <xf numFmtId="0" fontId="13" fillId="3" borderId="14" xfId="2" applyFill="1" applyBorder="1" applyAlignment="1">
      <alignment horizontal="center"/>
    </xf>
    <xf numFmtId="0" fontId="14" fillId="0" borderId="0" xfId="2" applyFont="1" applyBorder="1" applyAlignment="1">
      <alignment horizontal="center" vertical="justify"/>
    </xf>
    <xf numFmtId="0" fontId="3" fillId="0" borderId="0" xfId="2" applyFont="1" applyAlignment="1">
      <alignment horizontal="center"/>
    </xf>
    <xf numFmtId="0" fontId="13" fillId="3" borderId="19" xfId="2" applyFill="1" applyBorder="1" applyAlignment="1">
      <alignment horizontal="center" vertical="center"/>
    </xf>
    <xf numFmtId="0" fontId="13" fillId="3" borderId="20" xfId="2" applyFill="1" applyBorder="1" applyAlignment="1">
      <alignment horizontal="center" vertical="center"/>
    </xf>
    <xf numFmtId="0" fontId="13" fillId="3" borderId="21" xfId="2" applyFill="1" applyBorder="1" applyAlignment="1">
      <alignment horizontal="center"/>
    </xf>
    <xf numFmtId="0" fontId="13" fillId="3" borderId="22" xfId="2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L20" sqref="L20"/>
    </sheetView>
  </sheetViews>
  <sheetFormatPr defaultRowHeight="14.4" x14ac:dyDescent="0.3"/>
  <cols>
    <col min="1" max="1" width="6.44140625" customWidth="1"/>
    <col min="2" max="2" width="8" customWidth="1"/>
    <col min="3" max="3" width="10" customWidth="1"/>
    <col min="4" max="4" width="10.88671875" customWidth="1"/>
    <col min="5" max="5" width="11.5546875" customWidth="1"/>
    <col min="6" max="6" width="10.5546875" customWidth="1"/>
    <col min="7" max="7" width="10.109375" customWidth="1"/>
    <col min="8" max="8" width="11.33203125" customWidth="1"/>
    <col min="9" max="9" width="8.44140625" customWidth="1"/>
  </cols>
  <sheetData>
    <row r="1" spans="1:10" ht="11.4" customHeight="1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10" ht="15.6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10" ht="14.4" customHeight="1" x14ac:dyDescent="0.3">
      <c r="A3" s="99" t="s">
        <v>36</v>
      </c>
      <c r="B3" s="99"/>
      <c r="C3" s="99"/>
      <c r="D3" s="99"/>
      <c r="E3" s="99"/>
      <c r="F3" s="99"/>
      <c r="G3" s="99"/>
      <c r="H3" s="99"/>
      <c r="I3" s="99"/>
    </row>
    <row r="4" spans="1:10" ht="100.2" customHeight="1" x14ac:dyDescent="0.3">
      <c r="A4" s="100" t="s">
        <v>33</v>
      </c>
      <c r="B4" s="100"/>
      <c r="C4" s="100"/>
      <c r="D4" s="100"/>
      <c r="E4" s="100"/>
      <c r="F4" s="100"/>
      <c r="G4" s="100"/>
      <c r="H4" s="100"/>
      <c r="I4" s="100"/>
    </row>
    <row r="5" spans="1:10" ht="100.8" customHeight="1" x14ac:dyDescent="0.3">
      <c r="A5" s="100" t="s">
        <v>35</v>
      </c>
      <c r="B5" s="100"/>
      <c r="C5" s="100"/>
      <c r="D5" s="100"/>
      <c r="E5" s="100"/>
      <c r="F5" s="100"/>
      <c r="G5" s="100"/>
      <c r="H5" s="100"/>
      <c r="I5" s="100"/>
      <c r="J5" s="80"/>
    </row>
    <row r="6" spans="1:10" ht="15" customHeight="1" x14ac:dyDescent="0.3">
      <c r="A6" s="97" t="s">
        <v>34</v>
      </c>
      <c r="B6" s="97"/>
      <c r="C6" s="97"/>
      <c r="D6" s="97"/>
      <c r="E6" s="97"/>
      <c r="F6" s="97"/>
      <c r="G6" s="97"/>
      <c r="H6" s="97"/>
      <c r="I6" s="97"/>
    </row>
    <row r="7" spans="1:10" ht="18.75" customHeight="1" thickBot="1" x14ac:dyDescent="0.35">
      <c r="A7" s="98" t="s">
        <v>2</v>
      </c>
      <c r="B7" s="98"/>
      <c r="C7" s="98"/>
      <c r="D7" s="98"/>
      <c r="E7" s="98"/>
      <c r="F7" s="98"/>
      <c r="G7" s="98"/>
      <c r="H7" s="98"/>
      <c r="I7" s="98"/>
    </row>
    <row r="8" spans="1:10" ht="14.4" customHeight="1" x14ac:dyDescent="0.3">
      <c r="A8" s="107" t="s">
        <v>3</v>
      </c>
      <c r="B8" s="102" t="s">
        <v>4</v>
      </c>
      <c r="C8" s="102" t="s">
        <v>6</v>
      </c>
      <c r="D8" s="102" t="s">
        <v>7</v>
      </c>
      <c r="E8" s="102" t="s">
        <v>5</v>
      </c>
      <c r="F8" s="102" t="s">
        <v>8</v>
      </c>
      <c r="G8" s="102" t="s">
        <v>9</v>
      </c>
      <c r="H8" s="102" t="s">
        <v>10</v>
      </c>
      <c r="I8" s="104" t="s">
        <v>11</v>
      </c>
    </row>
    <row r="9" spans="1:10" ht="19.95" customHeight="1" thickBot="1" x14ac:dyDescent="0.35">
      <c r="A9" s="108"/>
      <c r="B9" s="103"/>
      <c r="C9" s="103"/>
      <c r="D9" s="103"/>
      <c r="E9" s="103"/>
      <c r="F9" s="103"/>
      <c r="G9" s="103"/>
      <c r="H9" s="103"/>
      <c r="I9" s="105"/>
    </row>
    <row r="10" spans="1:10" ht="15.75" customHeight="1" thickBot="1" x14ac:dyDescent="0.35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92">
        <v>9</v>
      </c>
    </row>
    <row r="11" spans="1:10" ht="15" thickBot="1" x14ac:dyDescent="0.35">
      <c r="A11" s="6">
        <v>1</v>
      </c>
      <c r="B11" s="7">
        <v>1</v>
      </c>
      <c r="C11" s="70">
        <v>14440</v>
      </c>
      <c r="D11" s="72">
        <f>C11*1.8</f>
        <v>25992</v>
      </c>
      <c r="E11" s="72">
        <f t="shared" ref="E11:E18" si="0">C11*0.8</f>
        <v>11552</v>
      </c>
      <c r="F11" s="72">
        <f t="shared" ref="F11:F18" si="1">SUM(D11:E11)</f>
        <v>37544</v>
      </c>
      <c r="G11" s="72">
        <f>F11*0.145</f>
        <v>5443.8799999999992</v>
      </c>
      <c r="H11" s="73">
        <f>SUM(F11:G11)</f>
        <v>42987.88</v>
      </c>
      <c r="I11" s="93">
        <v>2296.65</v>
      </c>
    </row>
    <row r="12" spans="1:10" ht="15" thickBot="1" x14ac:dyDescent="0.35">
      <c r="A12" s="1">
        <v>2</v>
      </c>
      <c r="B12" s="8">
        <v>1.085</v>
      </c>
      <c r="C12" s="71">
        <f>C11*B12</f>
        <v>15667.4</v>
      </c>
      <c r="D12" s="74">
        <f>C12*1.8</f>
        <v>28201.32</v>
      </c>
      <c r="E12" s="74">
        <f t="shared" si="0"/>
        <v>12533.92</v>
      </c>
      <c r="F12" s="74">
        <f>SUM(D12:E12)</f>
        <v>40735.24</v>
      </c>
      <c r="G12" s="74">
        <f>F12*0.145</f>
        <v>5906.6097999999993</v>
      </c>
      <c r="H12" s="75">
        <f>SUM(F12:G12)</f>
        <v>46641.849799999996</v>
      </c>
      <c r="I12" s="93">
        <v>2296.65</v>
      </c>
    </row>
    <row r="13" spans="1:10" ht="15" thickBot="1" x14ac:dyDescent="0.35">
      <c r="A13" s="1">
        <v>3</v>
      </c>
      <c r="B13" s="8">
        <v>1.19</v>
      </c>
      <c r="C13" s="71">
        <f>C11*B13</f>
        <v>17183.599999999999</v>
      </c>
      <c r="D13" s="74">
        <f t="shared" ref="D13:D18" si="2">C13*1.8</f>
        <v>30930.48</v>
      </c>
      <c r="E13" s="74">
        <f t="shared" si="0"/>
        <v>13746.88</v>
      </c>
      <c r="F13" s="74">
        <f t="shared" si="1"/>
        <v>44677.36</v>
      </c>
      <c r="G13" s="74">
        <f t="shared" ref="G13:G18" si="3">F13*0.145</f>
        <v>6478.2172</v>
      </c>
      <c r="H13" s="75">
        <f t="shared" ref="H13:H18" si="4">SUM(F13:G13)</f>
        <v>51155.5772</v>
      </c>
      <c r="I13" s="93">
        <v>2296.65</v>
      </c>
    </row>
    <row r="14" spans="1:10" ht="15" thickBot="1" x14ac:dyDescent="0.35">
      <c r="A14" s="2">
        <v>4</v>
      </c>
      <c r="B14" s="9">
        <v>1.34</v>
      </c>
      <c r="C14" s="71">
        <f>C11*B14</f>
        <v>19349.600000000002</v>
      </c>
      <c r="D14" s="76">
        <f t="shared" si="2"/>
        <v>34829.280000000006</v>
      </c>
      <c r="E14" s="76">
        <f t="shared" si="0"/>
        <v>15479.680000000002</v>
      </c>
      <c r="F14" s="76">
        <f t="shared" si="1"/>
        <v>50308.960000000006</v>
      </c>
      <c r="G14" s="76">
        <f t="shared" si="3"/>
        <v>7294.7992000000004</v>
      </c>
      <c r="H14" s="77">
        <f t="shared" si="4"/>
        <v>57603.759200000008</v>
      </c>
      <c r="I14" s="93">
        <v>2296.65</v>
      </c>
    </row>
    <row r="15" spans="1:10" ht="15" thickBot="1" x14ac:dyDescent="0.35">
      <c r="A15" s="1">
        <v>5</v>
      </c>
      <c r="B15" s="8">
        <v>1.54</v>
      </c>
      <c r="C15" s="71">
        <f>C11*B15</f>
        <v>22237.600000000002</v>
      </c>
      <c r="D15" s="74">
        <f t="shared" si="2"/>
        <v>40027.680000000008</v>
      </c>
      <c r="E15" s="74">
        <f t="shared" si="0"/>
        <v>17790.080000000002</v>
      </c>
      <c r="F15" s="74">
        <f t="shared" si="1"/>
        <v>57817.760000000009</v>
      </c>
      <c r="G15" s="74">
        <f t="shared" si="3"/>
        <v>8383.5752000000011</v>
      </c>
      <c r="H15" s="75">
        <f t="shared" si="4"/>
        <v>66201.335200000016</v>
      </c>
      <c r="I15" s="93">
        <v>2296.65</v>
      </c>
    </row>
    <row r="16" spans="1:10" ht="15" thickBot="1" x14ac:dyDescent="0.35">
      <c r="A16" s="1">
        <v>6</v>
      </c>
      <c r="B16" s="8">
        <v>1.8</v>
      </c>
      <c r="C16" s="71">
        <f>C11*B16</f>
        <v>25992</v>
      </c>
      <c r="D16" s="74">
        <f t="shared" si="2"/>
        <v>46785.599999999999</v>
      </c>
      <c r="E16" s="74">
        <f t="shared" si="0"/>
        <v>20793.600000000002</v>
      </c>
      <c r="F16" s="74">
        <f t="shared" si="1"/>
        <v>67579.199999999997</v>
      </c>
      <c r="G16" s="74">
        <f t="shared" si="3"/>
        <v>9798.9839999999986</v>
      </c>
      <c r="H16" s="75">
        <f>SUM(F16:G16)</f>
        <v>77378.183999999994</v>
      </c>
      <c r="I16" s="93">
        <v>2296.65</v>
      </c>
    </row>
    <row r="17" spans="1:9" ht="15" thickBot="1" x14ac:dyDescent="0.35">
      <c r="A17" s="1">
        <v>7</v>
      </c>
      <c r="B17" s="8">
        <v>1.92</v>
      </c>
      <c r="C17" s="71">
        <f>C11*B17</f>
        <v>27724.799999999999</v>
      </c>
      <c r="D17" s="74">
        <f t="shared" si="2"/>
        <v>49904.639999999999</v>
      </c>
      <c r="E17" s="74">
        <f>C17*0.8</f>
        <v>22179.84</v>
      </c>
      <c r="F17" s="74">
        <f t="shared" si="1"/>
        <v>72084.479999999996</v>
      </c>
      <c r="G17" s="74">
        <f t="shared" si="3"/>
        <v>10452.249599999999</v>
      </c>
      <c r="H17" s="75">
        <f t="shared" si="4"/>
        <v>82536.729599999991</v>
      </c>
      <c r="I17" s="93">
        <v>2296.65</v>
      </c>
    </row>
    <row r="18" spans="1:9" ht="15" thickBot="1" x14ac:dyDescent="0.35">
      <c r="A18" s="3">
        <v>8</v>
      </c>
      <c r="B18" s="10">
        <v>2.0499999999999998</v>
      </c>
      <c r="C18" s="71">
        <f>C11*B18</f>
        <v>29601.999999999996</v>
      </c>
      <c r="D18" s="78">
        <f t="shared" si="2"/>
        <v>53283.599999999991</v>
      </c>
      <c r="E18" s="78">
        <f t="shared" si="0"/>
        <v>23681.599999999999</v>
      </c>
      <c r="F18" s="78">
        <f t="shared" si="1"/>
        <v>76965.199999999983</v>
      </c>
      <c r="G18" s="78">
        <f t="shared" si="3"/>
        <v>11159.953999999996</v>
      </c>
      <c r="H18" s="79">
        <f t="shared" si="4"/>
        <v>88125.15399999998</v>
      </c>
      <c r="I18" s="94">
        <v>2296.65</v>
      </c>
    </row>
    <row r="19" spans="1:9" ht="1.2" customHeight="1" x14ac:dyDescent="0.3">
      <c r="A19" s="11"/>
      <c r="B19" s="24"/>
      <c r="C19" s="25"/>
      <c r="D19" s="26"/>
      <c r="E19" s="26"/>
      <c r="F19" s="26"/>
      <c r="G19" s="26"/>
      <c r="H19" s="27"/>
      <c r="I19" s="28"/>
    </row>
    <row r="20" spans="1:9" ht="44.4" customHeight="1" x14ac:dyDescent="0.3">
      <c r="A20" s="106" t="s">
        <v>39</v>
      </c>
      <c r="B20" s="106"/>
      <c r="C20" s="106"/>
      <c r="D20" s="106"/>
      <c r="E20" s="106"/>
      <c r="F20" s="106"/>
      <c r="G20" s="106"/>
      <c r="H20" s="106"/>
      <c r="I20" s="106"/>
    </row>
    <row r="21" spans="1:9" ht="44.4" customHeight="1" x14ac:dyDescent="0.3">
      <c r="A21" s="106" t="s">
        <v>12</v>
      </c>
      <c r="B21" s="106"/>
      <c r="C21" s="106"/>
      <c r="D21" s="106"/>
      <c r="E21" s="106"/>
      <c r="F21" s="106"/>
      <c r="G21" s="106"/>
      <c r="H21" s="106"/>
      <c r="I21" s="106"/>
    </row>
    <row r="22" spans="1:9" ht="30.6" customHeight="1" thickBot="1" x14ac:dyDescent="0.35">
      <c r="A22" s="101" t="s">
        <v>13</v>
      </c>
      <c r="B22" s="101"/>
      <c r="C22" s="101"/>
      <c r="D22" s="101"/>
      <c r="E22" s="101"/>
      <c r="F22" s="101"/>
      <c r="G22" s="101"/>
      <c r="H22" s="101"/>
      <c r="I22" s="101"/>
    </row>
    <row r="23" spans="1:9" ht="39" thickBot="1" x14ac:dyDescent="0.35">
      <c r="A23" s="12" t="s">
        <v>14</v>
      </c>
      <c r="B23" s="13" t="s">
        <v>4</v>
      </c>
      <c r="C23" s="13" t="s">
        <v>6</v>
      </c>
      <c r="D23" s="13" t="s">
        <v>15</v>
      </c>
      <c r="E23" s="13" t="s">
        <v>16</v>
      </c>
      <c r="F23" s="13" t="s">
        <v>8</v>
      </c>
      <c r="G23" s="13" t="s">
        <v>9</v>
      </c>
      <c r="H23" s="13" t="s">
        <v>10</v>
      </c>
      <c r="I23" s="88" t="s">
        <v>11</v>
      </c>
    </row>
    <row r="24" spans="1:9" ht="12.6" customHeight="1" x14ac:dyDescent="0.3">
      <c r="A24" s="83">
        <v>1</v>
      </c>
      <c r="B24" s="84">
        <v>2</v>
      </c>
      <c r="C24" s="85">
        <v>3</v>
      </c>
      <c r="D24" s="84">
        <v>4</v>
      </c>
      <c r="E24" s="84">
        <v>5</v>
      </c>
      <c r="F24" s="84">
        <v>6</v>
      </c>
      <c r="G24" s="84">
        <v>11</v>
      </c>
      <c r="H24" s="84">
        <v>12</v>
      </c>
      <c r="I24" s="89">
        <v>13</v>
      </c>
    </row>
    <row r="25" spans="1:9" ht="12.6" customHeight="1" x14ac:dyDescent="0.3">
      <c r="A25" s="14">
        <v>1</v>
      </c>
      <c r="B25" s="86">
        <v>1</v>
      </c>
      <c r="C25" s="87">
        <v>15083</v>
      </c>
      <c r="D25" s="15">
        <f>C25*1.8</f>
        <v>27149.4</v>
      </c>
      <c r="E25" s="15">
        <f>C25*0.8</f>
        <v>12066.400000000001</v>
      </c>
      <c r="F25" s="15">
        <f>D25+E25</f>
        <v>39215.800000000003</v>
      </c>
      <c r="G25" s="15">
        <f>F25*0.145</f>
        <v>5686.2910000000002</v>
      </c>
      <c r="H25" s="16">
        <f>F25+G25</f>
        <v>44902.091</v>
      </c>
      <c r="I25" s="90">
        <v>2296.65</v>
      </c>
    </row>
    <row r="26" spans="1:9" x14ac:dyDescent="0.3">
      <c r="A26" s="14">
        <v>2</v>
      </c>
      <c r="B26" s="21">
        <v>1.085</v>
      </c>
      <c r="C26" s="81">
        <v>17099</v>
      </c>
      <c r="D26" s="15">
        <f t="shared" ref="D26:D32" si="5">C26*1.8</f>
        <v>30778.2</v>
      </c>
      <c r="E26" s="15">
        <f t="shared" ref="E26:E32" si="6">C26*0.8</f>
        <v>13679.2</v>
      </c>
      <c r="F26" s="15">
        <f t="shared" ref="F26:F32" si="7">D26+E26</f>
        <v>44457.4</v>
      </c>
      <c r="G26" s="15">
        <f t="shared" ref="G26:G32" si="8">F26*0.145</f>
        <v>6446.3229999999994</v>
      </c>
      <c r="H26" s="16">
        <f t="shared" ref="H26:H32" si="9">F26+G26</f>
        <v>50903.722999999998</v>
      </c>
      <c r="I26" s="90">
        <v>2296.65</v>
      </c>
    </row>
    <row r="27" spans="1:9" x14ac:dyDescent="0.3">
      <c r="A27" s="14">
        <v>3</v>
      </c>
      <c r="B27" s="21">
        <v>1.19</v>
      </c>
      <c r="C27" s="81">
        <v>18748</v>
      </c>
      <c r="D27" s="15">
        <f t="shared" si="5"/>
        <v>33746.400000000001</v>
      </c>
      <c r="E27" s="15">
        <f t="shared" si="6"/>
        <v>14998.400000000001</v>
      </c>
      <c r="F27" s="15">
        <f t="shared" si="7"/>
        <v>48744.800000000003</v>
      </c>
      <c r="G27" s="15">
        <f t="shared" si="8"/>
        <v>7067.9960000000001</v>
      </c>
      <c r="H27" s="16">
        <f t="shared" si="9"/>
        <v>55812.796000000002</v>
      </c>
      <c r="I27" s="90">
        <v>2296.65</v>
      </c>
    </row>
    <row r="28" spans="1:9" x14ac:dyDescent="0.3">
      <c r="A28" s="17">
        <v>4</v>
      </c>
      <c r="B28" s="22">
        <v>1.34</v>
      </c>
      <c r="C28" s="81">
        <v>21135</v>
      </c>
      <c r="D28" s="15">
        <f t="shared" si="5"/>
        <v>38043</v>
      </c>
      <c r="E28" s="15">
        <f t="shared" si="6"/>
        <v>16908</v>
      </c>
      <c r="F28" s="15">
        <f t="shared" si="7"/>
        <v>54951</v>
      </c>
      <c r="G28" s="15">
        <f t="shared" si="8"/>
        <v>7967.8949999999995</v>
      </c>
      <c r="H28" s="16">
        <f t="shared" si="9"/>
        <v>62918.894999999997</v>
      </c>
      <c r="I28" s="90">
        <v>2296.65</v>
      </c>
    </row>
    <row r="29" spans="1:9" ht="12.6" customHeight="1" x14ac:dyDescent="0.3">
      <c r="A29" s="14">
        <v>5</v>
      </c>
      <c r="B29" s="21">
        <v>1.54</v>
      </c>
      <c r="C29" s="81">
        <v>24317</v>
      </c>
      <c r="D29" s="15">
        <f t="shared" si="5"/>
        <v>43770.6</v>
      </c>
      <c r="E29" s="15">
        <f t="shared" si="6"/>
        <v>19453.600000000002</v>
      </c>
      <c r="F29" s="15">
        <f t="shared" si="7"/>
        <v>63224.2</v>
      </c>
      <c r="G29" s="15">
        <f t="shared" si="8"/>
        <v>9167.5089999999982</v>
      </c>
      <c r="H29" s="16">
        <f t="shared" si="9"/>
        <v>72391.709000000003</v>
      </c>
      <c r="I29" s="90">
        <v>2296.65</v>
      </c>
    </row>
    <row r="30" spans="1:9" ht="13.2" customHeight="1" x14ac:dyDescent="0.3">
      <c r="A30" s="14">
        <v>6</v>
      </c>
      <c r="B30" s="21">
        <v>1.8</v>
      </c>
      <c r="C30" s="81">
        <v>28390</v>
      </c>
      <c r="D30" s="15">
        <f t="shared" si="5"/>
        <v>51102</v>
      </c>
      <c r="E30" s="15">
        <f t="shared" si="6"/>
        <v>22712</v>
      </c>
      <c r="F30" s="15">
        <f t="shared" si="7"/>
        <v>73814</v>
      </c>
      <c r="G30" s="15">
        <f t="shared" si="8"/>
        <v>10703.029999999999</v>
      </c>
      <c r="H30" s="16">
        <f t="shared" si="9"/>
        <v>84517.03</v>
      </c>
      <c r="I30" s="90">
        <v>2296.65</v>
      </c>
    </row>
    <row r="31" spans="1:9" ht="12.6" customHeight="1" x14ac:dyDescent="0.3">
      <c r="A31" s="14">
        <v>7</v>
      </c>
      <c r="B31" s="21">
        <v>1.92</v>
      </c>
      <c r="C31" s="81">
        <v>30218</v>
      </c>
      <c r="D31" s="15">
        <f t="shared" si="5"/>
        <v>54392.4</v>
      </c>
      <c r="E31" s="15">
        <f t="shared" si="6"/>
        <v>24174.400000000001</v>
      </c>
      <c r="F31" s="15">
        <f t="shared" si="7"/>
        <v>78566.8</v>
      </c>
      <c r="G31" s="15">
        <f t="shared" si="8"/>
        <v>11392.186</v>
      </c>
      <c r="H31" s="16">
        <f t="shared" si="9"/>
        <v>89958.986000000004</v>
      </c>
      <c r="I31" s="90">
        <v>2296.65</v>
      </c>
    </row>
    <row r="32" spans="1:9" ht="13.2" customHeight="1" thickBot="1" x14ac:dyDescent="0.35">
      <c r="A32" s="18">
        <v>8</v>
      </c>
      <c r="B32" s="23">
        <v>2.0499999999999998</v>
      </c>
      <c r="C32" s="81">
        <v>32346</v>
      </c>
      <c r="D32" s="19">
        <f t="shared" si="5"/>
        <v>58222.8</v>
      </c>
      <c r="E32" s="19">
        <f t="shared" si="6"/>
        <v>25876.800000000003</v>
      </c>
      <c r="F32" s="19">
        <f t="shared" si="7"/>
        <v>84099.6</v>
      </c>
      <c r="G32" s="19">
        <f t="shared" si="8"/>
        <v>12194.441999999999</v>
      </c>
      <c r="H32" s="20">
        <f t="shared" si="9"/>
        <v>96294.042000000001</v>
      </c>
      <c r="I32" s="91">
        <v>2296.65</v>
      </c>
    </row>
    <row r="33" spans="3:3" x14ac:dyDescent="0.3">
      <c r="C33" s="95"/>
    </row>
    <row r="34" spans="3:3" x14ac:dyDescent="0.3">
      <c r="C34" s="95"/>
    </row>
    <row r="35" spans="3:3" x14ac:dyDescent="0.3">
      <c r="C35" s="82"/>
    </row>
  </sheetData>
  <mergeCells count="19">
    <mergeCell ref="A22:I22"/>
    <mergeCell ref="C8:C9"/>
    <mergeCell ref="D8:D9"/>
    <mergeCell ref="F8:F9"/>
    <mergeCell ref="G8:G9"/>
    <mergeCell ref="H8:H9"/>
    <mergeCell ref="I8:I9"/>
    <mergeCell ref="A20:I20"/>
    <mergeCell ref="A21:I21"/>
    <mergeCell ref="A8:A9"/>
    <mergeCell ref="B8:B9"/>
    <mergeCell ref="E8:E9"/>
    <mergeCell ref="A6:I6"/>
    <mergeCell ref="A7:I7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35" workbookViewId="0">
      <selection activeCell="K46" sqref="K46:K47"/>
    </sheetView>
  </sheetViews>
  <sheetFormatPr defaultRowHeight="14.4" x14ac:dyDescent="0.3"/>
  <cols>
    <col min="1" max="1" width="12.6640625" customWidth="1"/>
    <col min="2" max="2" width="13.33203125" style="57" customWidth="1"/>
    <col min="3" max="3" width="13" customWidth="1"/>
    <col min="4" max="4" width="5.33203125" customWidth="1"/>
    <col min="5" max="5" width="13" style="57" customWidth="1"/>
    <col min="6" max="6" width="14.88671875" style="57" customWidth="1"/>
    <col min="7" max="7" width="14.33203125" customWidth="1"/>
  </cols>
  <sheetData>
    <row r="1" spans="1:10" x14ac:dyDescent="0.3">
      <c r="A1" s="114" t="s">
        <v>37</v>
      </c>
      <c r="B1" s="114"/>
      <c r="C1" s="114"/>
      <c r="D1" s="114"/>
      <c r="E1" s="114"/>
      <c r="F1" s="114"/>
      <c r="G1" s="114"/>
      <c r="H1" s="30"/>
      <c r="I1" s="29"/>
      <c r="J1" s="29"/>
    </row>
    <row r="2" spans="1:10" ht="8.4" customHeight="1" thickBot="1" x14ac:dyDescent="0.35">
      <c r="A2" s="30"/>
      <c r="B2" s="51"/>
      <c r="C2" s="30"/>
      <c r="D2" s="30"/>
      <c r="E2" s="51"/>
      <c r="F2" s="51"/>
      <c r="G2" s="30"/>
      <c r="H2" s="30"/>
      <c r="I2" s="29"/>
      <c r="J2" s="29"/>
    </row>
    <row r="3" spans="1:10" ht="24" customHeight="1" x14ac:dyDescent="0.3">
      <c r="A3" s="44" t="s">
        <v>31</v>
      </c>
      <c r="B3" s="52" t="s">
        <v>32</v>
      </c>
      <c r="C3" s="45" t="s">
        <v>17</v>
      </c>
      <c r="D3" s="46"/>
      <c r="E3" s="62" t="s">
        <v>31</v>
      </c>
      <c r="F3" s="52" t="s">
        <v>32</v>
      </c>
      <c r="G3" s="43" t="s">
        <v>17</v>
      </c>
      <c r="H3" s="31"/>
      <c r="I3" s="47"/>
      <c r="J3" s="47"/>
    </row>
    <row r="4" spans="1:10" x14ac:dyDescent="0.3">
      <c r="A4" s="33" t="s">
        <v>18</v>
      </c>
      <c r="B4" s="53">
        <v>261.85000000000002</v>
      </c>
      <c r="C4" s="34">
        <v>13.99</v>
      </c>
      <c r="D4" s="42"/>
      <c r="E4" s="39" t="s">
        <v>21</v>
      </c>
      <c r="F4" s="58">
        <v>350.88</v>
      </c>
      <c r="G4" s="34">
        <v>13.99</v>
      </c>
      <c r="H4" s="42"/>
      <c r="I4" s="48"/>
      <c r="J4" s="48"/>
    </row>
    <row r="5" spans="1:10" x14ac:dyDescent="0.3">
      <c r="A5" s="35">
        <v>1.1000000000000001</v>
      </c>
      <c r="B5" s="54">
        <v>263.99</v>
      </c>
      <c r="C5" s="36">
        <v>13.99</v>
      </c>
      <c r="D5" s="32"/>
      <c r="E5" s="40">
        <v>4.0999999999999996</v>
      </c>
      <c r="F5" s="59">
        <v>355.79</v>
      </c>
      <c r="G5" s="36">
        <v>13.99</v>
      </c>
      <c r="H5" s="32"/>
      <c r="I5" s="49"/>
      <c r="J5" s="50"/>
    </row>
    <row r="6" spans="1:10" x14ac:dyDescent="0.3">
      <c r="A6" s="35">
        <v>1.2</v>
      </c>
      <c r="B6" s="54">
        <v>266.16000000000003</v>
      </c>
      <c r="C6" s="36">
        <v>13.99</v>
      </c>
      <c r="D6" s="32"/>
      <c r="E6" s="40">
        <v>4.2</v>
      </c>
      <c r="F6" s="59">
        <v>360.78</v>
      </c>
      <c r="G6" s="36">
        <v>13.99</v>
      </c>
      <c r="H6" s="32"/>
      <c r="I6" s="49"/>
      <c r="J6" s="50"/>
    </row>
    <row r="7" spans="1:10" x14ac:dyDescent="0.3">
      <c r="A7" s="35">
        <v>1.3</v>
      </c>
      <c r="B7" s="54">
        <v>268.33999999999997</v>
      </c>
      <c r="C7" s="36">
        <v>13.99</v>
      </c>
      <c r="D7" s="32"/>
      <c r="E7" s="40">
        <v>4.3</v>
      </c>
      <c r="F7" s="59">
        <v>365.83</v>
      </c>
      <c r="G7" s="36">
        <v>13.99</v>
      </c>
      <c r="H7" s="32"/>
      <c r="I7" s="49"/>
      <c r="J7" s="50"/>
    </row>
    <row r="8" spans="1:10" x14ac:dyDescent="0.3">
      <c r="A8" s="35">
        <v>1.4</v>
      </c>
      <c r="B8" s="54">
        <v>270.54000000000002</v>
      </c>
      <c r="C8" s="36">
        <v>13.99</v>
      </c>
      <c r="D8" s="32"/>
      <c r="E8" s="40">
        <v>4.4000000000000004</v>
      </c>
      <c r="F8" s="59">
        <v>370.96</v>
      </c>
      <c r="G8" s="36">
        <v>13.99</v>
      </c>
      <c r="H8" s="32"/>
      <c r="I8" s="49"/>
      <c r="J8" s="50"/>
    </row>
    <row r="9" spans="1:10" x14ac:dyDescent="0.3">
      <c r="A9" s="35">
        <v>1.5</v>
      </c>
      <c r="B9" s="54">
        <v>272.75</v>
      </c>
      <c r="C9" s="36">
        <v>13.99</v>
      </c>
      <c r="D9" s="32"/>
      <c r="E9" s="40">
        <v>4.5</v>
      </c>
      <c r="F9" s="59">
        <v>376.15</v>
      </c>
      <c r="G9" s="36">
        <v>13.99</v>
      </c>
      <c r="H9" s="32"/>
      <c r="I9" s="49"/>
      <c r="J9" s="50"/>
    </row>
    <row r="10" spans="1:10" x14ac:dyDescent="0.3">
      <c r="A10" s="35">
        <v>1.6</v>
      </c>
      <c r="B10" s="54">
        <v>274.99</v>
      </c>
      <c r="C10" s="36">
        <v>13.99</v>
      </c>
      <c r="D10" s="32"/>
      <c r="E10" s="40">
        <v>4.5999999999999996</v>
      </c>
      <c r="F10" s="59">
        <v>381.42</v>
      </c>
      <c r="G10" s="36">
        <v>13.99</v>
      </c>
      <c r="H10" s="32"/>
      <c r="I10" s="49"/>
      <c r="J10" s="50"/>
    </row>
    <row r="11" spans="1:10" x14ac:dyDescent="0.3">
      <c r="A11" s="35">
        <v>1.7</v>
      </c>
      <c r="B11" s="54">
        <v>277.24</v>
      </c>
      <c r="C11" s="36">
        <v>13.99</v>
      </c>
      <c r="D11" s="32"/>
      <c r="E11" s="40">
        <v>4.7</v>
      </c>
      <c r="F11" s="59">
        <v>386.77</v>
      </c>
      <c r="G11" s="36">
        <v>13.99</v>
      </c>
      <c r="H11" s="32"/>
      <c r="I11" s="49"/>
      <c r="J11" s="50"/>
    </row>
    <row r="12" spans="1:10" x14ac:dyDescent="0.3">
      <c r="A12" s="35">
        <v>1.8</v>
      </c>
      <c r="B12" s="54">
        <v>279.51</v>
      </c>
      <c r="C12" s="36">
        <v>13.99</v>
      </c>
      <c r="D12" s="32"/>
      <c r="E12" s="40">
        <v>4.8</v>
      </c>
      <c r="F12" s="59">
        <v>392.18</v>
      </c>
      <c r="G12" s="36">
        <v>13.99</v>
      </c>
      <c r="H12" s="32"/>
      <c r="I12" s="49"/>
      <c r="J12" s="50"/>
    </row>
    <row r="13" spans="1:10" x14ac:dyDescent="0.3">
      <c r="A13" s="35">
        <v>1.9</v>
      </c>
      <c r="B13" s="54">
        <v>281.8</v>
      </c>
      <c r="C13" s="36">
        <v>13.99</v>
      </c>
      <c r="D13" s="32"/>
      <c r="E13" s="40">
        <v>4.9000000000000004</v>
      </c>
      <c r="F13" s="59">
        <v>397.68</v>
      </c>
      <c r="G13" s="36">
        <v>13.99</v>
      </c>
      <c r="H13" s="32"/>
      <c r="I13" s="49"/>
      <c r="J13" s="50"/>
    </row>
    <row r="14" spans="1:10" x14ac:dyDescent="0.3">
      <c r="A14" s="33" t="s">
        <v>19</v>
      </c>
      <c r="B14" s="53">
        <v>284.11</v>
      </c>
      <c r="C14" s="34">
        <v>13.99</v>
      </c>
      <c r="D14" s="42"/>
      <c r="E14" s="33" t="s">
        <v>22</v>
      </c>
      <c r="F14" s="53">
        <v>403.25</v>
      </c>
      <c r="G14" s="34">
        <v>13.99</v>
      </c>
      <c r="H14" s="42"/>
      <c r="I14" s="48"/>
      <c r="J14" s="48"/>
    </row>
    <row r="15" spans="1:10" x14ac:dyDescent="0.3">
      <c r="A15" s="35">
        <v>2.1</v>
      </c>
      <c r="B15" s="54">
        <v>286.74</v>
      </c>
      <c r="C15" s="36">
        <v>13.99</v>
      </c>
      <c r="D15" s="32"/>
      <c r="E15" s="63">
        <v>5.0999999999999996</v>
      </c>
      <c r="F15" s="54">
        <v>409.59</v>
      </c>
      <c r="G15" s="36">
        <v>13.99</v>
      </c>
      <c r="H15" s="32"/>
      <c r="I15" s="49"/>
      <c r="J15" s="50"/>
    </row>
    <row r="16" spans="1:10" x14ac:dyDescent="0.3">
      <c r="A16" s="35">
        <v>2.2000000000000002</v>
      </c>
      <c r="B16" s="54">
        <v>289.39999999999998</v>
      </c>
      <c r="C16" s="36">
        <v>13.99</v>
      </c>
      <c r="D16" s="32"/>
      <c r="E16" s="63">
        <v>5.2</v>
      </c>
      <c r="F16" s="54">
        <v>416.03</v>
      </c>
      <c r="G16" s="36">
        <v>13.99</v>
      </c>
      <c r="H16" s="32"/>
      <c r="I16" s="49"/>
      <c r="J16" s="50"/>
    </row>
    <row r="17" spans="1:10" x14ac:dyDescent="0.3">
      <c r="A17" s="35">
        <v>2.2999999999999998</v>
      </c>
      <c r="B17" s="54">
        <v>292.08999999999997</v>
      </c>
      <c r="C17" s="36">
        <v>13.99</v>
      </c>
      <c r="D17" s="32"/>
      <c r="E17" s="63">
        <v>5.3</v>
      </c>
      <c r="F17" s="54">
        <v>422.57</v>
      </c>
      <c r="G17" s="36">
        <v>13.99</v>
      </c>
      <c r="H17" s="32"/>
      <c r="I17" s="49"/>
      <c r="J17" s="50"/>
    </row>
    <row r="18" spans="1:10" x14ac:dyDescent="0.3">
      <c r="A18" s="35">
        <v>2.4</v>
      </c>
      <c r="B18" s="54">
        <v>294.8</v>
      </c>
      <c r="C18" s="36">
        <v>13.99</v>
      </c>
      <c r="D18" s="32"/>
      <c r="E18" s="63">
        <v>5.4</v>
      </c>
      <c r="F18" s="54">
        <v>429.21</v>
      </c>
      <c r="G18" s="36">
        <v>13.99</v>
      </c>
      <c r="H18" s="32"/>
      <c r="I18" s="49"/>
      <c r="J18" s="50"/>
    </row>
    <row r="19" spans="1:10" x14ac:dyDescent="0.3">
      <c r="A19" s="35">
        <v>2.5</v>
      </c>
      <c r="B19" s="54">
        <v>297.54000000000002</v>
      </c>
      <c r="C19" s="36">
        <v>13.99</v>
      </c>
      <c r="D19" s="32"/>
      <c r="E19" s="63">
        <v>5.5</v>
      </c>
      <c r="F19" s="54">
        <v>435.96</v>
      </c>
      <c r="G19" s="36">
        <v>13.99</v>
      </c>
      <c r="H19" s="32"/>
      <c r="I19" s="49"/>
      <c r="J19" s="50"/>
    </row>
    <row r="20" spans="1:10" x14ac:dyDescent="0.3">
      <c r="A20" s="35">
        <v>2.6</v>
      </c>
      <c r="B20" s="54">
        <v>300.3</v>
      </c>
      <c r="C20" s="36">
        <v>13.99</v>
      </c>
      <c r="D20" s="32"/>
      <c r="E20" s="63">
        <v>5.6</v>
      </c>
      <c r="F20" s="54">
        <v>442.82</v>
      </c>
      <c r="G20" s="36">
        <v>13.99</v>
      </c>
      <c r="H20" s="32"/>
      <c r="I20" s="49"/>
      <c r="J20" s="50"/>
    </row>
    <row r="21" spans="1:10" x14ac:dyDescent="0.3">
      <c r="A21" s="35">
        <v>2.7</v>
      </c>
      <c r="B21" s="54">
        <v>303.08</v>
      </c>
      <c r="C21" s="36">
        <v>13.99</v>
      </c>
      <c r="D21" s="32"/>
      <c r="E21" s="63">
        <v>5.7</v>
      </c>
      <c r="F21" s="54">
        <v>449.78</v>
      </c>
      <c r="G21" s="36">
        <v>13.99</v>
      </c>
      <c r="H21" s="32"/>
      <c r="I21" s="49"/>
      <c r="J21" s="50"/>
    </row>
    <row r="22" spans="1:10" x14ac:dyDescent="0.3">
      <c r="A22" s="35">
        <v>2.8</v>
      </c>
      <c r="B22" s="54">
        <v>305.89999999999998</v>
      </c>
      <c r="C22" s="36">
        <v>13.99</v>
      </c>
      <c r="D22" s="32"/>
      <c r="E22" s="63">
        <v>5.8</v>
      </c>
      <c r="F22" s="54">
        <v>456.85</v>
      </c>
      <c r="G22" s="36">
        <v>13.99</v>
      </c>
      <c r="H22" s="32"/>
      <c r="I22" s="49"/>
      <c r="J22" s="50"/>
    </row>
    <row r="23" spans="1:10" x14ac:dyDescent="0.3">
      <c r="A23" s="35">
        <v>2.9</v>
      </c>
      <c r="B23" s="54">
        <v>308.74</v>
      </c>
      <c r="C23" s="36">
        <v>13.99</v>
      </c>
      <c r="D23" s="32"/>
      <c r="E23" s="63">
        <v>5.9</v>
      </c>
      <c r="F23" s="54">
        <v>464.03</v>
      </c>
      <c r="G23" s="36">
        <v>13.99</v>
      </c>
      <c r="H23" s="32"/>
      <c r="I23" s="49"/>
      <c r="J23" s="50"/>
    </row>
    <row r="24" spans="1:10" x14ac:dyDescent="0.3">
      <c r="A24" s="33" t="s">
        <v>20</v>
      </c>
      <c r="B24" s="53">
        <v>311.60000000000002</v>
      </c>
      <c r="C24" s="34">
        <v>13.99</v>
      </c>
      <c r="D24" s="42"/>
      <c r="E24" s="33" t="s">
        <v>23</v>
      </c>
      <c r="F24" s="60">
        <v>471.33</v>
      </c>
      <c r="G24" s="34">
        <v>13.99</v>
      </c>
      <c r="H24" s="42"/>
      <c r="I24" s="48"/>
      <c r="J24" s="48"/>
    </row>
    <row r="25" spans="1:10" x14ac:dyDescent="0.3">
      <c r="A25" s="35">
        <v>3.1</v>
      </c>
      <c r="B25" s="54">
        <v>315.32</v>
      </c>
      <c r="C25" s="36">
        <v>13.99</v>
      </c>
      <c r="D25" s="32"/>
      <c r="E25" s="33" t="s">
        <v>24</v>
      </c>
      <c r="F25" s="60">
        <v>502.75</v>
      </c>
      <c r="G25" s="34">
        <v>13.99</v>
      </c>
      <c r="H25" s="42"/>
      <c r="I25" s="48"/>
      <c r="J25" s="48"/>
    </row>
    <row r="26" spans="1:10" x14ac:dyDescent="0.3">
      <c r="A26" s="35">
        <v>3.2</v>
      </c>
      <c r="B26" s="54">
        <v>319.08999999999997</v>
      </c>
      <c r="C26" s="36">
        <v>13.99</v>
      </c>
      <c r="D26" s="32"/>
      <c r="E26" s="33" t="s">
        <v>25</v>
      </c>
      <c r="F26" s="60">
        <v>536.79</v>
      </c>
      <c r="G26" s="34">
        <v>13.99</v>
      </c>
      <c r="H26" s="42"/>
      <c r="I26" s="48"/>
      <c r="J26" s="48"/>
    </row>
    <row r="27" spans="1:10" x14ac:dyDescent="0.3">
      <c r="A27" s="35">
        <v>3.3</v>
      </c>
      <c r="B27" s="54">
        <v>322.89999999999998</v>
      </c>
      <c r="C27" s="36">
        <v>13.99</v>
      </c>
      <c r="D27" s="32"/>
      <c r="E27" s="63"/>
      <c r="F27" s="54"/>
      <c r="G27" s="36"/>
      <c r="H27" s="32"/>
      <c r="I27" s="49"/>
      <c r="J27" s="47"/>
    </row>
    <row r="28" spans="1:10" x14ac:dyDescent="0.3">
      <c r="A28" s="35">
        <v>3.4</v>
      </c>
      <c r="B28" s="54">
        <v>326.76</v>
      </c>
      <c r="C28" s="36">
        <v>13.99</v>
      </c>
      <c r="D28" s="32"/>
      <c r="E28" s="63"/>
      <c r="F28" s="54"/>
      <c r="G28" s="36"/>
      <c r="H28" s="32"/>
      <c r="I28" s="49"/>
      <c r="J28" s="47"/>
    </row>
    <row r="29" spans="1:10" x14ac:dyDescent="0.3">
      <c r="A29" s="35">
        <v>3.5</v>
      </c>
      <c r="B29" s="54">
        <v>330.66</v>
      </c>
      <c r="C29" s="36">
        <v>13.99</v>
      </c>
      <c r="D29" s="32"/>
      <c r="E29" s="63"/>
      <c r="F29" s="54"/>
      <c r="G29" s="36"/>
      <c r="H29" s="32"/>
      <c r="I29" s="49"/>
      <c r="J29" s="47"/>
    </row>
    <row r="30" spans="1:10" x14ac:dyDescent="0.3">
      <c r="A30" s="35">
        <v>3.6</v>
      </c>
      <c r="B30" s="54">
        <v>334.61</v>
      </c>
      <c r="C30" s="36">
        <v>13.99</v>
      </c>
      <c r="D30" s="32"/>
      <c r="E30" s="63"/>
      <c r="F30" s="54"/>
      <c r="G30" s="36"/>
      <c r="H30" s="32"/>
      <c r="I30" s="49"/>
      <c r="J30" s="47"/>
    </row>
    <row r="31" spans="1:10" x14ac:dyDescent="0.3">
      <c r="A31" s="35">
        <v>3.7</v>
      </c>
      <c r="B31" s="54">
        <v>338.6</v>
      </c>
      <c r="C31" s="36">
        <v>13.99</v>
      </c>
      <c r="D31" s="32"/>
      <c r="E31" s="63"/>
      <c r="F31" s="54"/>
      <c r="G31" s="36"/>
      <c r="H31" s="32"/>
      <c r="I31" s="49"/>
      <c r="J31" s="47"/>
    </row>
    <row r="32" spans="1:10" x14ac:dyDescent="0.3">
      <c r="A32" s="35">
        <v>3.8</v>
      </c>
      <c r="B32" s="54">
        <v>342.65</v>
      </c>
      <c r="C32" s="36">
        <v>13.99</v>
      </c>
      <c r="D32" s="32"/>
      <c r="E32" s="63"/>
      <c r="F32" s="54"/>
      <c r="G32" s="36"/>
      <c r="H32" s="32"/>
      <c r="I32" s="49"/>
      <c r="J32" s="47"/>
    </row>
    <row r="33" spans="1:10" ht="15.75" customHeight="1" thickBot="1" x14ac:dyDescent="0.35">
      <c r="A33" s="37">
        <v>3.9</v>
      </c>
      <c r="B33" s="55">
        <v>346.74</v>
      </c>
      <c r="C33" s="38">
        <v>13.99</v>
      </c>
      <c r="D33" s="32"/>
      <c r="E33" s="64"/>
      <c r="F33" s="55"/>
      <c r="G33" s="38"/>
      <c r="H33" s="32"/>
      <c r="I33" s="49"/>
      <c r="J33" s="47"/>
    </row>
    <row r="34" spans="1:10" ht="4.2" hidden="1" customHeight="1" x14ac:dyDescent="0.3">
      <c r="A34" s="31"/>
      <c r="B34" s="32">
        <v>429.47</v>
      </c>
      <c r="C34" s="32"/>
      <c r="D34" s="32"/>
      <c r="E34" s="65"/>
      <c r="F34" s="32"/>
      <c r="G34" s="32"/>
      <c r="H34" s="32"/>
      <c r="I34" s="47"/>
      <c r="J34" s="47"/>
    </row>
    <row r="35" spans="1:10" ht="0.6" customHeight="1" x14ac:dyDescent="0.3">
      <c r="A35" s="31"/>
      <c r="B35" s="32">
        <v>350.88</v>
      </c>
      <c r="C35" s="32"/>
      <c r="D35" s="32"/>
      <c r="E35" s="65"/>
      <c r="F35" s="32"/>
      <c r="G35" s="32"/>
      <c r="H35" s="32"/>
      <c r="I35" s="47"/>
      <c r="J35" s="47"/>
    </row>
    <row r="36" spans="1:10" ht="25.2" customHeight="1" x14ac:dyDescent="0.3">
      <c r="A36" s="113" t="s">
        <v>38</v>
      </c>
      <c r="B36" s="113"/>
      <c r="C36" s="113"/>
      <c r="D36" s="113"/>
      <c r="E36" s="113"/>
      <c r="F36" s="113"/>
      <c r="G36" s="113"/>
      <c r="H36" s="41"/>
      <c r="I36" s="47"/>
      <c r="J36" s="47"/>
    </row>
    <row r="37" spans="1:10" ht="10.199999999999999" customHeight="1" thickBot="1" x14ac:dyDescent="0.35">
      <c r="A37" s="31"/>
      <c r="B37" s="32"/>
      <c r="C37" s="32"/>
      <c r="D37" s="32"/>
      <c r="E37" s="65"/>
      <c r="F37" s="32"/>
      <c r="G37" s="32"/>
      <c r="H37" s="32"/>
      <c r="I37" s="47"/>
      <c r="J37" s="47"/>
    </row>
    <row r="38" spans="1:10" ht="24.6" customHeight="1" x14ac:dyDescent="0.3">
      <c r="A38" s="31"/>
      <c r="B38" s="32"/>
      <c r="C38" s="115" t="s">
        <v>31</v>
      </c>
      <c r="D38" s="116"/>
      <c r="E38" s="66" t="s">
        <v>32</v>
      </c>
      <c r="F38" s="61" t="s">
        <v>17</v>
      </c>
      <c r="G38" s="32"/>
      <c r="H38" s="32"/>
      <c r="I38" s="47"/>
      <c r="J38" s="47"/>
    </row>
    <row r="39" spans="1:10" ht="12.6" customHeight="1" x14ac:dyDescent="0.3">
      <c r="A39" s="31"/>
      <c r="B39" s="32"/>
      <c r="C39" s="111" t="s">
        <v>18</v>
      </c>
      <c r="D39" s="112"/>
      <c r="E39" s="67">
        <v>273.5</v>
      </c>
      <c r="F39" s="36">
        <v>13.99</v>
      </c>
      <c r="G39" s="32"/>
      <c r="H39" s="32"/>
      <c r="I39" s="47"/>
      <c r="J39" s="47"/>
    </row>
    <row r="40" spans="1:10" ht="12.6" customHeight="1" x14ac:dyDescent="0.3">
      <c r="A40" s="31"/>
      <c r="B40" s="32"/>
      <c r="C40" s="111" t="s">
        <v>19</v>
      </c>
      <c r="D40" s="112"/>
      <c r="E40" s="67">
        <v>310.07</v>
      </c>
      <c r="F40" s="36">
        <v>13.99</v>
      </c>
      <c r="G40" s="32"/>
      <c r="H40" s="32"/>
      <c r="I40" s="47"/>
      <c r="J40" s="47"/>
    </row>
    <row r="41" spans="1:10" ht="12" customHeight="1" x14ac:dyDescent="0.3">
      <c r="A41" s="31"/>
      <c r="B41" s="32"/>
      <c r="C41" s="111" t="s">
        <v>20</v>
      </c>
      <c r="D41" s="112"/>
      <c r="E41" s="67">
        <v>339.97</v>
      </c>
      <c r="F41" s="36">
        <v>13.99</v>
      </c>
      <c r="G41" s="32"/>
      <c r="H41" s="32"/>
      <c r="I41" s="47"/>
      <c r="J41" s="47"/>
    </row>
    <row r="42" spans="1:10" ht="13.2" customHeight="1" x14ac:dyDescent="0.3">
      <c r="A42" s="31"/>
      <c r="B42" s="32"/>
      <c r="C42" s="109" t="s">
        <v>21</v>
      </c>
      <c r="D42" s="110"/>
      <c r="E42" s="68">
        <v>383.26</v>
      </c>
      <c r="F42" s="34">
        <v>13.99</v>
      </c>
      <c r="G42" s="32"/>
      <c r="H42" s="32"/>
      <c r="I42" s="47"/>
      <c r="J42" s="47"/>
    </row>
    <row r="43" spans="1:10" ht="12.6" customHeight="1" x14ac:dyDescent="0.3">
      <c r="A43" s="31"/>
      <c r="B43" s="32"/>
      <c r="C43" s="111" t="s">
        <v>22</v>
      </c>
      <c r="D43" s="112"/>
      <c r="E43" s="67">
        <v>440.96</v>
      </c>
      <c r="F43" s="36">
        <v>13.99</v>
      </c>
      <c r="G43" s="32"/>
      <c r="H43" s="32"/>
      <c r="I43" s="47"/>
      <c r="J43" s="47"/>
    </row>
    <row r="44" spans="1:10" ht="12" customHeight="1" x14ac:dyDescent="0.3">
      <c r="A44" s="31"/>
      <c r="B44" s="32"/>
      <c r="C44" s="111" t="s">
        <v>23</v>
      </c>
      <c r="D44" s="112"/>
      <c r="E44" s="96">
        <v>514.80999999999995</v>
      </c>
      <c r="F44" s="36">
        <v>13.99</v>
      </c>
      <c r="G44" s="32"/>
      <c r="H44" s="32"/>
      <c r="I44" s="47"/>
      <c r="J44" s="47"/>
    </row>
    <row r="45" spans="1:10" ht="12.6" customHeight="1" x14ac:dyDescent="0.3">
      <c r="A45" s="31"/>
      <c r="B45" s="32"/>
      <c r="C45" s="111" t="s">
        <v>24</v>
      </c>
      <c r="D45" s="112"/>
      <c r="E45" s="67">
        <v>547.96</v>
      </c>
      <c r="F45" s="36">
        <v>13.99</v>
      </c>
      <c r="G45" s="32"/>
      <c r="H45" s="32"/>
      <c r="I45" s="47"/>
      <c r="J45" s="47"/>
    </row>
    <row r="46" spans="1:10" ht="12" customHeight="1" x14ac:dyDescent="0.3">
      <c r="A46" s="31"/>
      <c r="B46" s="32"/>
      <c r="C46" s="111" t="s">
        <v>25</v>
      </c>
      <c r="D46" s="112"/>
      <c r="E46" s="67">
        <v>586.54999999999995</v>
      </c>
      <c r="F46" s="36">
        <v>13.99</v>
      </c>
      <c r="G46" s="32"/>
      <c r="H46" s="32"/>
      <c r="I46" s="47"/>
      <c r="J46" s="47"/>
    </row>
    <row r="47" spans="1:10" ht="12.6" customHeight="1" x14ac:dyDescent="0.3">
      <c r="A47" s="31"/>
      <c r="B47" s="32"/>
      <c r="C47" s="111" t="s">
        <v>26</v>
      </c>
      <c r="D47" s="112"/>
      <c r="E47" s="67">
        <v>625.21</v>
      </c>
      <c r="F47" s="36">
        <v>13.99</v>
      </c>
      <c r="G47" s="32"/>
      <c r="H47" s="32"/>
      <c r="I47" s="47"/>
      <c r="J47" s="47"/>
    </row>
    <row r="48" spans="1:10" ht="12" customHeight="1" x14ac:dyDescent="0.3">
      <c r="A48" s="31"/>
      <c r="B48" s="32"/>
      <c r="C48" s="111" t="s">
        <v>27</v>
      </c>
      <c r="D48" s="112"/>
      <c r="E48" s="67">
        <v>678.71</v>
      </c>
      <c r="F48" s="36">
        <v>13.99</v>
      </c>
      <c r="G48" s="32"/>
      <c r="H48" s="32"/>
      <c r="I48" s="47"/>
      <c r="J48" s="47"/>
    </row>
    <row r="49" spans="1:10" ht="13.2" customHeight="1" x14ac:dyDescent="0.3">
      <c r="A49" s="31"/>
      <c r="B49" s="32"/>
      <c r="C49" s="111" t="s">
        <v>28</v>
      </c>
      <c r="D49" s="112"/>
      <c r="E49" s="67">
        <v>762.58</v>
      </c>
      <c r="F49" s="36">
        <v>13.99</v>
      </c>
      <c r="G49" s="32"/>
      <c r="H49" s="32"/>
      <c r="I49" s="47"/>
      <c r="J49" s="47"/>
    </row>
    <row r="50" spans="1:10" x14ac:dyDescent="0.3">
      <c r="A50" s="31"/>
      <c r="B50" s="32"/>
      <c r="C50" s="111" t="s">
        <v>29</v>
      </c>
      <c r="D50" s="112"/>
      <c r="E50" s="67">
        <v>841.76</v>
      </c>
      <c r="F50" s="36">
        <v>13.99</v>
      </c>
      <c r="G50" s="32"/>
      <c r="H50" s="32"/>
      <c r="I50" s="47"/>
      <c r="J50" s="47"/>
    </row>
    <row r="51" spans="1:10" ht="13.2" customHeight="1" thickBot="1" x14ac:dyDescent="0.35">
      <c r="A51" s="31"/>
      <c r="B51" s="32"/>
      <c r="C51" s="117" t="s">
        <v>30</v>
      </c>
      <c r="D51" s="118"/>
      <c r="E51" s="69">
        <v>928.44</v>
      </c>
      <c r="F51" s="38">
        <v>13.99</v>
      </c>
      <c r="G51" s="32"/>
      <c r="H51" s="32"/>
      <c r="I51" s="47"/>
      <c r="J51" s="47"/>
    </row>
    <row r="52" spans="1:10" x14ac:dyDescent="0.3">
      <c r="A52" s="31"/>
      <c r="B52" s="32"/>
      <c r="C52" s="32"/>
      <c r="D52" s="32"/>
      <c r="E52" s="65"/>
      <c r="F52" s="32"/>
      <c r="G52" s="32"/>
      <c r="H52" s="32"/>
      <c r="I52" s="47"/>
      <c r="J52" s="47"/>
    </row>
    <row r="53" spans="1:10" x14ac:dyDescent="0.3">
      <c r="A53" s="31"/>
      <c r="B53" s="32"/>
      <c r="C53" s="32"/>
      <c r="D53" s="32"/>
      <c r="E53" s="65"/>
      <c r="F53" s="32"/>
      <c r="G53" s="32"/>
      <c r="H53" s="32"/>
      <c r="I53" s="47"/>
      <c r="J53" s="47"/>
    </row>
    <row r="54" spans="1:10" x14ac:dyDescent="0.3">
      <c r="A54" s="31"/>
      <c r="B54" s="32"/>
      <c r="C54" s="32"/>
      <c r="D54" s="32"/>
      <c r="E54" s="65"/>
      <c r="F54" s="32"/>
      <c r="G54" s="32"/>
      <c r="H54" s="32"/>
      <c r="I54" s="47"/>
      <c r="J54" s="47"/>
    </row>
    <row r="55" spans="1:10" x14ac:dyDescent="0.3">
      <c r="A55" s="31"/>
      <c r="B55" s="32"/>
      <c r="C55" s="32"/>
      <c r="D55" s="32"/>
      <c r="E55" s="65"/>
      <c r="F55" s="32"/>
      <c r="G55" s="32"/>
      <c r="H55" s="32"/>
      <c r="I55" s="47"/>
      <c r="J55" s="47"/>
    </row>
    <row r="56" spans="1:10" x14ac:dyDescent="0.3">
      <c r="A56" s="29"/>
      <c r="B56" s="56"/>
      <c r="C56" s="29"/>
      <c r="D56" s="29"/>
      <c r="E56" s="56"/>
      <c r="F56" s="56"/>
      <c r="G56" s="29"/>
      <c r="H56" s="29"/>
      <c r="I56" s="47"/>
      <c r="J56" s="47"/>
    </row>
    <row r="57" spans="1:10" x14ac:dyDescent="0.3">
      <c r="A57" s="29"/>
      <c r="B57" s="56"/>
      <c r="C57" s="29"/>
      <c r="D57" s="29"/>
      <c r="E57" s="56"/>
      <c r="F57" s="56"/>
      <c r="G57" s="29"/>
      <c r="H57" s="29"/>
      <c r="I57" s="47"/>
      <c r="J57" s="47"/>
    </row>
    <row r="58" spans="1:10" x14ac:dyDescent="0.3">
      <c r="A58" s="29"/>
      <c r="B58" s="56"/>
      <c r="C58" s="29"/>
      <c r="D58" s="29"/>
      <c r="E58" s="56"/>
      <c r="F58" s="56"/>
      <c r="G58" s="29"/>
      <c r="H58" s="29"/>
      <c r="I58" s="47"/>
      <c r="J58" s="47"/>
    </row>
    <row r="59" spans="1:10" x14ac:dyDescent="0.3">
      <c r="A59" s="29"/>
      <c r="B59" s="56"/>
      <c r="C59" s="29"/>
      <c r="D59" s="29"/>
      <c r="E59" s="56"/>
      <c r="F59" s="56"/>
      <c r="G59" s="29"/>
      <c r="H59" s="29"/>
      <c r="I59" s="47"/>
      <c r="J59" s="47"/>
    </row>
    <row r="60" spans="1:10" x14ac:dyDescent="0.3">
      <c r="A60" s="29"/>
      <c r="B60" s="56"/>
      <c r="C60" s="29"/>
      <c r="D60" s="29"/>
      <c r="E60" s="56"/>
      <c r="F60" s="56"/>
      <c r="G60" s="29"/>
      <c r="H60" s="29"/>
      <c r="I60" s="47"/>
      <c r="J60" s="47"/>
    </row>
    <row r="61" spans="1:10" x14ac:dyDescent="0.3">
      <c r="A61" s="29"/>
      <c r="B61" s="56"/>
      <c r="C61" s="29"/>
      <c r="D61" s="29"/>
      <c r="E61" s="56"/>
      <c r="F61" s="56"/>
      <c r="G61" s="29"/>
      <c r="H61" s="29"/>
      <c r="I61" s="47"/>
      <c r="J61" s="47"/>
    </row>
    <row r="62" spans="1:10" x14ac:dyDescent="0.3">
      <c r="A62" s="29"/>
      <c r="B62" s="56"/>
      <c r="C62" s="29"/>
      <c r="D62" s="29"/>
      <c r="E62" s="56"/>
      <c r="F62" s="56"/>
      <c r="G62" s="29"/>
      <c r="H62" s="29"/>
      <c r="I62" s="47"/>
      <c r="J62" s="47"/>
    </row>
    <row r="63" spans="1:10" x14ac:dyDescent="0.3">
      <c r="A63" s="29"/>
      <c r="B63" s="56"/>
      <c r="C63" s="29"/>
      <c r="D63" s="29"/>
      <c r="E63" s="56"/>
      <c r="F63" s="56"/>
      <c r="G63" s="29"/>
      <c r="H63" s="29"/>
      <c r="I63" s="47"/>
      <c r="J63" s="47"/>
    </row>
    <row r="64" spans="1:10" x14ac:dyDescent="0.3">
      <c r="A64" s="29"/>
      <c r="B64" s="56"/>
      <c r="C64" s="29"/>
      <c r="D64" s="29"/>
      <c r="E64" s="56"/>
      <c r="F64" s="56"/>
      <c r="G64" s="29"/>
      <c r="H64" s="29"/>
      <c r="I64" s="47"/>
      <c r="J64" s="47"/>
    </row>
    <row r="65" spans="9:10" x14ac:dyDescent="0.3">
      <c r="I65" s="47"/>
      <c r="J65" s="47"/>
    </row>
    <row r="66" spans="9:10" x14ac:dyDescent="0.3">
      <c r="I66" s="47"/>
      <c r="J66" s="47"/>
    </row>
    <row r="67" spans="9:10" x14ac:dyDescent="0.3">
      <c r="I67" s="47"/>
      <c r="J67" s="47"/>
    </row>
    <row r="68" spans="9:10" x14ac:dyDescent="0.3">
      <c r="I68" s="47"/>
      <c r="J68" s="47"/>
    </row>
    <row r="69" spans="9:10" x14ac:dyDescent="0.3">
      <c r="I69" s="47"/>
      <c r="J69" s="47"/>
    </row>
    <row r="70" spans="9:10" x14ac:dyDescent="0.3">
      <c r="I70" s="47"/>
      <c r="J70" s="47"/>
    </row>
    <row r="71" spans="9:10" x14ac:dyDescent="0.3">
      <c r="I71" s="47"/>
      <c r="J71" s="47"/>
    </row>
    <row r="72" spans="9:10" x14ac:dyDescent="0.3">
      <c r="I72" s="47"/>
      <c r="J72" s="47"/>
    </row>
    <row r="73" spans="9:10" x14ac:dyDescent="0.3">
      <c r="I73" s="47"/>
      <c r="J73" s="47"/>
    </row>
    <row r="74" spans="9:10" x14ac:dyDescent="0.3">
      <c r="I74" s="47"/>
      <c r="J74" s="47"/>
    </row>
    <row r="75" spans="9:10" x14ac:dyDescent="0.3">
      <c r="I75" s="47"/>
      <c r="J75" s="47"/>
    </row>
    <row r="76" spans="9:10" x14ac:dyDescent="0.3">
      <c r="I76" s="47"/>
      <c r="J76" s="47"/>
    </row>
    <row r="77" spans="9:10" x14ac:dyDescent="0.3">
      <c r="I77" s="47"/>
      <c r="J77" s="47"/>
    </row>
    <row r="78" spans="9:10" x14ac:dyDescent="0.3">
      <c r="I78" s="47"/>
      <c r="J78" s="47"/>
    </row>
    <row r="79" spans="9:10" x14ac:dyDescent="0.3">
      <c r="I79" s="47"/>
      <c r="J79" s="47"/>
    </row>
    <row r="80" spans="9:10" x14ac:dyDescent="0.3">
      <c r="I80" s="47"/>
      <c r="J80" s="47"/>
    </row>
    <row r="81" spans="9:10" x14ac:dyDescent="0.3">
      <c r="I81" s="47"/>
      <c r="J81" s="47"/>
    </row>
    <row r="82" spans="9:10" x14ac:dyDescent="0.3">
      <c r="I82" s="47"/>
      <c r="J82" s="47"/>
    </row>
    <row r="83" spans="9:10" x14ac:dyDescent="0.3">
      <c r="I83" s="47"/>
      <c r="J83" s="47"/>
    </row>
    <row r="84" spans="9:10" x14ac:dyDescent="0.3">
      <c r="I84" s="47"/>
      <c r="J84" s="47"/>
    </row>
    <row r="85" spans="9:10" x14ac:dyDescent="0.3">
      <c r="I85" s="47"/>
      <c r="J85" s="47"/>
    </row>
    <row r="86" spans="9:10" x14ac:dyDescent="0.3">
      <c r="I86" s="47"/>
      <c r="J86" s="47"/>
    </row>
    <row r="87" spans="9:10" x14ac:dyDescent="0.3">
      <c r="I87" s="47"/>
      <c r="J87" s="47"/>
    </row>
    <row r="88" spans="9:10" x14ac:dyDescent="0.3">
      <c r="I88" s="47"/>
      <c r="J88" s="47"/>
    </row>
    <row r="89" spans="9:10" x14ac:dyDescent="0.3">
      <c r="I89" s="47"/>
      <c r="J89" s="47"/>
    </row>
    <row r="90" spans="9:10" x14ac:dyDescent="0.3">
      <c r="I90" s="47"/>
      <c r="J90" s="47"/>
    </row>
    <row r="91" spans="9:10" x14ac:dyDescent="0.3">
      <c r="I91" s="47"/>
      <c r="J91" s="47"/>
    </row>
  </sheetData>
  <mergeCells count="16">
    <mergeCell ref="C44:D44"/>
    <mergeCell ref="C45:D45"/>
    <mergeCell ref="C50:D50"/>
    <mergeCell ref="C51:D51"/>
    <mergeCell ref="C46:D46"/>
    <mergeCell ref="C47:D47"/>
    <mergeCell ref="C48:D48"/>
    <mergeCell ref="C49:D49"/>
    <mergeCell ref="C42:D42"/>
    <mergeCell ref="C43:D43"/>
    <mergeCell ref="A36:G36"/>
    <mergeCell ref="A1:G1"/>
    <mergeCell ref="C38:D38"/>
    <mergeCell ref="C39:D39"/>
    <mergeCell ref="C40:D40"/>
    <mergeCell ref="C41:D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Ольга Васильевна</dc:creator>
  <cp:lastModifiedBy>Комлева Ольга Васильевна</cp:lastModifiedBy>
  <cp:lastPrinted>2019-02-05T23:29:00Z</cp:lastPrinted>
  <dcterms:created xsi:type="dcterms:W3CDTF">2015-03-03T21:56:00Z</dcterms:created>
  <dcterms:modified xsi:type="dcterms:W3CDTF">2019-11-06T21:49:53Z</dcterms:modified>
</cp:coreProperties>
</file>