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516" yWindow="492" windowWidth="18876" windowHeight="10524"/>
  </bookViews>
  <sheets>
    <sheet name="Форма 2" sheetId="1" r:id="rId1"/>
  </sheets>
  <definedNames>
    <definedName name="_xlnm.Print_Area" localSheetId="0">'Форма 2'!$A$1:$AA$41</definedName>
  </definedNames>
  <calcPr calcId="145621"/>
</workbook>
</file>

<file path=xl/calcChain.xml><?xml version="1.0" encoding="utf-8"?>
<calcChain xmlns="http://schemas.openxmlformats.org/spreadsheetml/2006/main">
  <c r="O41" i="1" l="1"/>
  <c r="D41" i="1" s="1"/>
  <c r="N41" i="1"/>
  <c r="E41" i="1"/>
  <c r="M41" i="1" s="1"/>
  <c r="O40" i="1"/>
  <c r="N40" i="1"/>
  <c r="M40" i="1"/>
  <c r="E40" i="1"/>
  <c r="D40" i="1"/>
  <c r="O39" i="1"/>
  <c r="N39" i="1"/>
  <c r="E39" i="1"/>
  <c r="M39" i="1" s="1"/>
  <c r="D39" i="1"/>
  <c r="O38" i="1"/>
  <c r="D38" i="1" s="1"/>
  <c r="N38" i="1"/>
  <c r="E38" i="1"/>
  <c r="M38" i="1" s="1"/>
  <c r="O37" i="1"/>
  <c r="N37" i="1"/>
  <c r="E37" i="1"/>
  <c r="D37" i="1"/>
  <c r="O36" i="1"/>
  <c r="N36" i="1"/>
  <c r="E36" i="1"/>
  <c r="M36" i="1" s="1"/>
  <c r="D36" i="1"/>
  <c r="O35" i="1"/>
  <c r="N35" i="1"/>
  <c r="M35" i="1"/>
  <c r="E35" i="1"/>
  <c r="D35" i="1"/>
  <c r="O34" i="1"/>
  <c r="N34" i="1"/>
  <c r="N33" i="1" s="1"/>
  <c r="E34" i="1"/>
  <c r="M34" i="1" s="1"/>
  <c r="D34" i="1"/>
  <c r="AA33" i="1"/>
  <c r="Z33" i="1"/>
  <c r="Y33" i="1"/>
  <c r="X33" i="1"/>
  <c r="W33" i="1"/>
  <c r="V33" i="1"/>
  <c r="U33" i="1"/>
  <c r="T33" i="1"/>
  <c r="S33" i="1"/>
  <c r="R33" i="1"/>
  <c r="Q33" i="1"/>
  <c r="P33" i="1"/>
  <c r="L33" i="1"/>
  <c r="K33" i="1"/>
  <c r="J33" i="1"/>
  <c r="I33" i="1"/>
  <c r="H33" i="1"/>
  <c r="G33" i="1"/>
  <c r="F33" i="1"/>
  <c r="C33" i="1"/>
  <c r="O32" i="1"/>
  <c r="N32" i="1"/>
  <c r="E32" i="1"/>
  <c r="M32" i="1" s="1"/>
  <c r="D32" i="1"/>
  <c r="O31" i="1"/>
  <c r="N31" i="1"/>
  <c r="M31" i="1"/>
  <c r="E31" i="1"/>
  <c r="D31" i="1"/>
  <c r="O30" i="1"/>
  <c r="D30" i="1" s="1"/>
  <c r="N30" i="1"/>
  <c r="N28" i="1" s="1"/>
  <c r="E30" i="1"/>
  <c r="M30" i="1" s="1"/>
  <c r="O29" i="1"/>
  <c r="O28" i="1" s="1"/>
  <c r="N29" i="1"/>
  <c r="E29" i="1"/>
  <c r="M29" i="1" s="1"/>
  <c r="AA28" i="1"/>
  <c r="Z28" i="1"/>
  <c r="Y28" i="1"/>
  <c r="X28" i="1"/>
  <c r="W28" i="1"/>
  <c r="V28" i="1"/>
  <c r="U28" i="1"/>
  <c r="T28" i="1"/>
  <c r="S28" i="1"/>
  <c r="R28" i="1"/>
  <c r="Q28" i="1"/>
  <c r="P28" i="1"/>
  <c r="L28" i="1"/>
  <c r="K28" i="1"/>
  <c r="J28" i="1"/>
  <c r="I28" i="1"/>
  <c r="H28" i="1"/>
  <c r="G28" i="1"/>
  <c r="F28" i="1"/>
  <c r="C28" i="1"/>
  <c r="O27" i="1"/>
  <c r="N27" i="1"/>
  <c r="E27" i="1"/>
  <c r="M27" i="1" s="1"/>
  <c r="D27" i="1"/>
  <c r="O26" i="1"/>
  <c r="D26" i="1" s="1"/>
  <c r="N26" i="1"/>
  <c r="E26" i="1"/>
  <c r="M26" i="1" s="1"/>
  <c r="O25" i="1"/>
  <c r="D25" i="1" s="1"/>
  <c r="N25" i="1"/>
  <c r="E25" i="1"/>
  <c r="M25" i="1" s="1"/>
  <c r="O24" i="1"/>
  <c r="O22" i="1" s="1"/>
  <c r="N24" i="1"/>
  <c r="M24" i="1"/>
  <c r="E24" i="1"/>
  <c r="D24" i="1"/>
  <c r="O23" i="1"/>
  <c r="N23" i="1"/>
  <c r="E23" i="1"/>
  <c r="M23" i="1" s="1"/>
  <c r="M22" i="1" s="1"/>
  <c r="D23" i="1"/>
  <c r="AA22" i="1"/>
  <c r="Z22" i="1"/>
  <c r="Y22" i="1"/>
  <c r="X22" i="1"/>
  <c r="W22" i="1"/>
  <c r="V22" i="1"/>
  <c r="U22" i="1"/>
  <c r="T22" i="1"/>
  <c r="S22" i="1"/>
  <c r="R22" i="1"/>
  <c r="Q22" i="1"/>
  <c r="P22" i="1"/>
  <c r="L22" i="1"/>
  <c r="K22" i="1"/>
  <c r="J22" i="1"/>
  <c r="I22" i="1"/>
  <c r="H22" i="1"/>
  <c r="H13" i="1" s="1"/>
  <c r="G22" i="1"/>
  <c r="F22" i="1"/>
  <c r="C22" i="1"/>
  <c r="O21" i="1"/>
  <c r="D21" i="1" s="1"/>
  <c r="N21" i="1"/>
  <c r="E21" i="1"/>
  <c r="M21" i="1" s="1"/>
  <c r="O20" i="1"/>
  <c r="N20" i="1"/>
  <c r="E20" i="1"/>
  <c r="M20" i="1" s="1"/>
  <c r="D20" i="1"/>
  <c r="O19" i="1"/>
  <c r="N19" i="1"/>
  <c r="E19" i="1"/>
  <c r="M19" i="1" s="1"/>
  <c r="D19" i="1"/>
  <c r="O18" i="1"/>
  <c r="D18" i="1" s="1"/>
  <c r="N18" i="1"/>
  <c r="E18" i="1"/>
  <c r="M18" i="1" s="1"/>
  <c r="O17" i="1"/>
  <c r="N17" i="1"/>
  <c r="E17" i="1"/>
  <c r="M17" i="1" s="1"/>
  <c r="D17" i="1"/>
  <c r="O16" i="1"/>
  <c r="O14" i="1" s="1"/>
  <c r="N16" i="1"/>
  <c r="E16" i="1"/>
  <c r="E14" i="1" s="1"/>
  <c r="D16" i="1"/>
  <c r="O15" i="1"/>
  <c r="D15" i="1" s="1"/>
  <c r="N15" i="1"/>
  <c r="M15" i="1"/>
  <c r="E15" i="1"/>
  <c r="AA14" i="1"/>
  <c r="AA13" i="1" s="1"/>
  <c r="Z14" i="1"/>
  <c r="Y14" i="1"/>
  <c r="X14" i="1"/>
  <c r="W14" i="1"/>
  <c r="W13" i="1" s="1"/>
  <c r="V14" i="1"/>
  <c r="U14" i="1"/>
  <c r="T14" i="1"/>
  <c r="S14" i="1"/>
  <c r="S13" i="1" s="1"/>
  <c r="R14" i="1"/>
  <c r="Q14" i="1"/>
  <c r="P14" i="1"/>
  <c r="L14" i="1"/>
  <c r="L13" i="1" s="1"/>
  <c r="K14" i="1"/>
  <c r="K13" i="1" s="1"/>
  <c r="J14" i="1"/>
  <c r="J13" i="1" s="1"/>
  <c r="I14" i="1"/>
  <c r="H14" i="1"/>
  <c r="G14" i="1"/>
  <c r="G13" i="1" s="1"/>
  <c r="F14" i="1"/>
  <c r="F13" i="1" s="1"/>
  <c r="C14" i="1"/>
  <c r="C13" i="1" s="1"/>
  <c r="X13" i="1"/>
  <c r="T13" i="1"/>
  <c r="P13" i="1"/>
  <c r="D22" i="1" l="1"/>
  <c r="O13" i="1"/>
  <c r="D14" i="1"/>
  <c r="E28" i="1"/>
  <c r="I13" i="1"/>
  <c r="D29" i="1"/>
  <c r="O33" i="1"/>
  <c r="E33" i="1"/>
  <c r="Q13" i="1"/>
  <c r="U13" i="1"/>
  <c r="Y13" i="1"/>
  <c r="D33" i="1"/>
  <c r="E22" i="1"/>
  <c r="D28" i="1"/>
  <c r="R13" i="1"/>
  <c r="V13" i="1"/>
  <c r="Z13" i="1"/>
  <c r="N14" i="1"/>
  <c r="N13" i="1" s="1"/>
  <c r="M16" i="1"/>
  <c r="N22" i="1"/>
  <c r="M28" i="1"/>
  <c r="M14" i="1"/>
  <c r="E13" i="1"/>
  <c r="M37" i="1"/>
  <c r="M33" i="1" s="1"/>
  <c r="D13" i="1" l="1"/>
  <c r="M13" i="1"/>
</calcChain>
</file>

<file path=xl/sharedStrings.xml><?xml version="1.0" encoding="utf-8"?>
<sst xmlns="http://schemas.openxmlformats.org/spreadsheetml/2006/main" count="102" uniqueCount="55">
  <si>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</si>
  <si>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</si>
  <si>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</si>
  <si>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</si>
  <si>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</si>
  <si>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</si>
  <si>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</si>
  <si>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</si>
  <si>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</si>
  <si>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</si>
  <si>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</si>
  <si>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</si>
  <si>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</si>
  <si>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</si>
  <si>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</si>
  <si>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</si>
  <si>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</si>
  <si>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</si>
  <si>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</si>
  <si>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</si>
  <si>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</si>
  <si>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</si>
  <si>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</si>
  <si>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</si>
  <si>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</si>
  <si>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</si>
  <si>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</si>
  <si>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</si>
  <si>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</si>
  <si>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</si>
  <si>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</si>
  <si>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</si>
  <si>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</si>
  <si>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Всего по этапу 2019 года</t>
  </si>
  <si>
    <t>Итого по Мильковское (Мильковский муниципальный район)</t>
  </si>
  <si>
    <t>Итого по Ключевское (Усть-Камчатский муниципальный район)</t>
  </si>
  <si>
    <t>Всего по этапу 2020 года</t>
  </si>
  <si>
    <t>Всего по этапу 2021 года</t>
  </si>
  <si>
    <t>Всего по этапу 2022 года</t>
  </si>
  <si>
    <t>Таблица 5</t>
  </si>
  <si>
    <t>Всего по программе переселения, в рамках которой предусмотрено финансирование за счет средств Фонда, в т.ч.:</t>
  </si>
  <si>
    <t>Итого по  Алеутскому муниципальному округу (Никольскому сельскому поселению)</t>
  </si>
  <si>
    <t>Итого по Вулканному городскому поселению (Елизовский муниципальный район)</t>
  </si>
  <si>
    <t>Итого по Елизовскому городскому поселению (Елизовский муниципальный район)</t>
  </si>
  <si>
    <t>Итого по Корякскому сельскому поселению (Елизовский муниципальный район)</t>
  </si>
  <si>
    <t>Итого по Мильковскому сельскому поселению (Мильковский муниципальный район)</t>
  </si>
  <si>
    <t>Итого по сельскому поселению «село Тигиль» (Тигильский муниципальный район)</t>
  </si>
  <si>
    <t>Итого по Ключевскому сельскому поселению (Усть-Камчатский муниципальный район)</t>
  </si>
  <si>
    <t>Итого по Петропавловск-Камчатскому городскому округу</t>
  </si>
  <si>
    <t>Итого по Анавгайскому сельскому поселению (Быстринский муниципальный район)</t>
  </si>
  <si>
    <t>Итого по Эссовскому сельскому поселению (Быстринский муниципальный район)</t>
  </si>
  <si>
    <t>Итого по Паратунскому сельскому поселению (Елизовский муниципальный район)</t>
  </si>
  <si>
    <t>Итого по Петропавловск-Камчатскому городскому округу (Петропавловск-Камчатский)</t>
  </si>
  <si>
    <t>Итого по сельскому поселению  «село Седанка» (Тигильский муниципальный район)</t>
  </si>
  <si>
    <t>Итого по Усть-Большерецкому сельскому поселению (Усть-Большерецкий муниципальный район)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</si>
</sst>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textRotation="90" wrapText="1" readingOrder="2"/>
    </xf>
    <xf numFmtId="0" fontId="3" fillId="2" borderId="6" xfId="0" applyFont="1" applyFill="1" applyBorder="1" applyAlignment="1">
      <alignment horizontal="center" vertical="center" textRotation="90" wrapText="1" readingOrder="2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3"/>
  <sheetViews>
    <sheetView tabSelected="1" view="pageBreakPreview" zoomScale="60" zoomScaleNormal="50" workbookViewId="0">
      <selection activeCell="C5" sqref="C5:C10"/>
    </sheetView>
  </sheetViews>
  <sheetFormatPr defaultRowHeight="15.6" x14ac:dyDescent="0.3"/>
  <cols>
    <col min="1" max="1" width="10.44140625" style="2" customWidth="1"/>
    <col min="2" max="2" width="91.6640625" style="2" customWidth="1"/>
    <col min="3" max="3" width="16.109375" style="2" customWidth="1"/>
    <col min="4" max="4" width="22.5546875" style="2" customWidth="1"/>
    <col min="5" max="5" width="14.6640625" style="2" customWidth="1"/>
    <col min="6" max="6" width="14.109375" style="2" customWidth="1"/>
    <col min="7" max="9" width="22.5546875" style="2" customWidth="1"/>
    <col min="10" max="10" width="18.88671875" style="2" customWidth="1"/>
    <col min="11" max="11" width="22.5546875" style="2" customWidth="1"/>
    <col min="12" max="12" width="28.88671875" style="2" customWidth="1"/>
    <col min="13" max="13" width="13.88671875" style="2" customWidth="1"/>
    <col min="14" max="14" width="25.5546875" style="2" customWidth="1"/>
    <col min="15" max="15" width="22.5546875" style="2" customWidth="1"/>
    <col min="16" max="16" width="28.109375" style="2" customWidth="1"/>
    <col min="17" max="17" width="22.5546875" style="2" customWidth="1"/>
    <col min="18" max="18" width="24" style="2" customWidth="1"/>
    <col min="19" max="19" width="22.5546875" style="2" customWidth="1"/>
    <col min="20" max="20" width="25.88671875" style="2" customWidth="1"/>
    <col min="21" max="21" width="22.5546875" style="2" customWidth="1"/>
    <col min="22" max="22" width="29.44140625" style="2" customWidth="1"/>
    <col min="23" max="23" width="22.5546875" style="2" customWidth="1"/>
    <col min="24" max="24" width="25" style="2" customWidth="1"/>
    <col min="25" max="25" width="20" style="2" customWidth="1"/>
    <col min="26" max="26" width="28.6640625" style="2" customWidth="1"/>
    <col min="27" max="27" width="14.44140625" style="2" customWidth="1"/>
    <col min="28" max="28" width="9.109375" style="1" customWidth="1"/>
  </cols>
  <sheetData>
    <row r="1" spans="1:27" ht="24" customHeight="1" x14ac:dyDescent="0.4">
      <c r="X1" s="10"/>
      <c r="Y1" s="8"/>
      <c r="Z1" s="40" t="s">
        <v>39</v>
      </c>
      <c r="AA1" s="40"/>
    </row>
    <row r="2" spans="1:27" ht="18.75" customHeight="1" x14ac:dyDescent="0.3">
      <c r="X2" s="9"/>
      <c r="Y2" s="9"/>
      <c r="Z2" s="9"/>
      <c r="AA2" s="9"/>
    </row>
    <row r="3" spans="1:27" ht="51.75" customHeight="1" x14ac:dyDescent="0.3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</row>
    <row r="4" spans="1:27" ht="51.75" customHeight="1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</row>
    <row r="5" spans="1:27" ht="29.25" customHeight="1" x14ac:dyDescent="0.3">
      <c r="A5" s="25" t="s">
        <v>1</v>
      </c>
      <c r="B5" s="25" t="s">
        <v>2</v>
      </c>
      <c r="C5" s="37" t="s">
        <v>3</v>
      </c>
      <c r="D5" s="32" t="s">
        <v>4</v>
      </c>
      <c r="E5" s="19" t="s">
        <v>5</v>
      </c>
      <c r="F5" s="20"/>
      <c r="G5" s="20"/>
      <c r="H5" s="20"/>
      <c r="I5" s="20"/>
      <c r="J5" s="20"/>
      <c r="K5" s="20"/>
      <c r="L5" s="21"/>
      <c r="M5" s="22" t="s">
        <v>6</v>
      </c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4"/>
    </row>
    <row r="6" spans="1:27" ht="48" customHeight="1" x14ac:dyDescent="0.3">
      <c r="A6" s="26"/>
      <c r="B6" s="26"/>
      <c r="C6" s="38"/>
      <c r="D6" s="33"/>
      <c r="E6" s="25" t="s">
        <v>7</v>
      </c>
      <c r="F6" s="39" t="s">
        <v>8</v>
      </c>
      <c r="G6" s="39"/>
      <c r="H6" s="39"/>
      <c r="I6" s="39"/>
      <c r="J6" s="39"/>
      <c r="K6" s="39"/>
      <c r="L6" s="39"/>
      <c r="M6" s="19" t="s">
        <v>7</v>
      </c>
      <c r="N6" s="20"/>
      <c r="O6" s="21"/>
      <c r="P6" s="41" t="s">
        <v>8</v>
      </c>
      <c r="Q6" s="42"/>
      <c r="R6" s="42"/>
      <c r="S6" s="42"/>
      <c r="T6" s="42"/>
      <c r="U6" s="42"/>
      <c r="V6" s="42"/>
      <c r="W6" s="43"/>
      <c r="X6" s="44" t="s">
        <v>9</v>
      </c>
      <c r="Y6" s="44"/>
      <c r="Z6" s="44"/>
      <c r="AA6" s="44"/>
    </row>
    <row r="7" spans="1:27" ht="39.75" customHeight="1" x14ac:dyDescent="0.3">
      <c r="A7" s="26"/>
      <c r="B7" s="26"/>
      <c r="C7" s="38"/>
      <c r="D7" s="33"/>
      <c r="E7" s="26"/>
      <c r="F7" s="19" t="s">
        <v>10</v>
      </c>
      <c r="G7" s="20"/>
      <c r="H7" s="20"/>
      <c r="I7" s="21"/>
      <c r="J7" s="19" t="s">
        <v>11</v>
      </c>
      <c r="K7" s="21"/>
      <c r="L7" s="25" t="s">
        <v>12</v>
      </c>
      <c r="M7" s="28"/>
      <c r="N7" s="35"/>
      <c r="O7" s="29"/>
      <c r="P7" s="19" t="s">
        <v>13</v>
      </c>
      <c r="Q7" s="21"/>
      <c r="R7" s="27" t="s">
        <v>14</v>
      </c>
      <c r="S7" s="27"/>
      <c r="T7" s="27"/>
      <c r="U7" s="27"/>
      <c r="V7" s="28" t="s">
        <v>15</v>
      </c>
      <c r="W7" s="29"/>
      <c r="X7" s="32" t="s">
        <v>16</v>
      </c>
      <c r="Y7" s="32" t="s">
        <v>17</v>
      </c>
      <c r="Z7" s="32" t="s">
        <v>18</v>
      </c>
      <c r="AA7" s="32" t="s">
        <v>19</v>
      </c>
    </row>
    <row r="8" spans="1:27" ht="34.5" customHeight="1" x14ac:dyDescent="0.3">
      <c r="A8" s="26"/>
      <c r="B8" s="26"/>
      <c r="C8" s="38"/>
      <c r="D8" s="33"/>
      <c r="E8" s="26"/>
      <c r="F8" s="28"/>
      <c r="G8" s="35"/>
      <c r="H8" s="35"/>
      <c r="I8" s="29"/>
      <c r="J8" s="28"/>
      <c r="K8" s="29"/>
      <c r="L8" s="26"/>
      <c r="M8" s="28"/>
      <c r="N8" s="35"/>
      <c r="O8" s="29"/>
      <c r="P8" s="28"/>
      <c r="Q8" s="29"/>
      <c r="R8" s="19" t="s">
        <v>20</v>
      </c>
      <c r="S8" s="21"/>
      <c r="T8" s="19" t="s">
        <v>21</v>
      </c>
      <c r="U8" s="21"/>
      <c r="V8" s="28"/>
      <c r="W8" s="29"/>
      <c r="X8" s="33"/>
      <c r="Y8" s="33"/>
      <c r="Z8" s="33"/>
      <c r="AA8" s="33"/>
    </row>
    <row r="9" spans="1:27" ht="90.75" customHeight="1" x14ac:dyDescent="0.3">
      <c r="A9" s="26"/>
      <c r="B9" s="26"/>
      <c r="C9" s="38"/>
      <c r="D9" s="33"/>
      <c r="E9" s="27"/>
      <c r="F9" s="30"/>
      <c r="G9" s="36"/>
      <c r="H9" s="36"/>
      <c r="I9" s="31"/>
      <c r="J9" s="30"/>
      <c r="K9" s="31"/>
      <c r="L9" s="27"/>
      <c r="M9" s="30"/>
      <c r="N9" s="36"/>
      <c r="O9" s="31"/>
      <c r="P9" s="30"/>
      <c r="Q9" s="31"/>
      <c r="R9" s="30"/>
      <c r="S9" s="31"/>
      <c r="T9" s="30"/>
      <c r="U9" s="31"/>
      <c r="V9" s="30"/>
      <c r="W9" s="31"/>
      <c r="X9" s="34"/>
      <c r="Y9" s="34"/>
      <c r="Z9" s="34"/>
      <c r="AA9" s="34"/>
    </row>
    <row r="10" spans="1:27" ht="210.75" customHeight="1" x14ac:dyDescent="0.3">
      <c r="A10" s="26"/>
      <c r="B10" s="26"/>
      <c r="C10" s="38"/>
      <c r="D10" s="34"/>
      <c r="E10" s="6" t="s">
        <v>22</v>
      </c>
      <c r="F10" s="6" t="s">
        <v>22</v>
      </c>
      <c r="G10" s="6" t="s">
        <v>23</v>
      </c>
      <c r="H10" s="13" t="s">
        <v>24</v>
      </c>
      <c r="I10" s="13" t="s">
        <v>25</v>
      </c>
      <c r="J10" s="6" t="s">
        <v>22</v>
      </c>
      <c r="K10" s="13" t="s">
        <v>26</v>
      </c>
      <c r="L10" s="6" t="s">
        <v>22</v>
      </c>
      <c r="M10" s="6" t="s">
        <v>22</v>
      </c>
      <c r="N10" s="6" t="s">
        <v>27</v>
      </c>
      <c r="O10" s="6" t="s">
        <v>28</v>
      </c>
      <c r="P10" s="6" t="s">
        <v>27</v>
      </c>
      <c r="Q10" s="6" t="s">
        <v>28</v>
      </c>
      <c r="R10" s="6" t="s">
        <v>27</v>
      </c>
      <c r="S10" s="6" t="s">
        <v>28</v>
      </c>
      <c r="T10" s="6" t="s">
        <v>27</v>
      </c>
      <c r="U10" s="6" t="s">
        <v>28</v>
      </c>
      <c r="V10" s="6" t="s">
        <v>27</v>
      </c>
      <c r="W10" s="6" t="s">
        <v>28</v>
      </c>
      <c r="X10" s="13" t="s">
        <v>29</v>
      </c>
      <c r="Y10" s="13" t="s">
        <v>29</v>
      </c>
      <c r="Z10" s="13" t="s">
        <v>29</v>
      </c>
      <c r="AA10" s="13" t="s">
        <v>29</v>
      </c>
    </row>
    <row r="11" spans="1:27" ht="20.25" customHeight="1" x14ac:dyDescent="0.3">
      <c r="A11" s="27"/>
      <c r="B11" s="27"/>
      <c r="C11" s="4" t="s">
        <v>30</v>
      </c>
      <c r="D11" s="11" t="s">
        <v>31</v>
      </c>
      <c r="E11" s="5" t="s">
        <v>30</v>
      </c>
      <c r="F11" s="5" t="s">
        <v>30</v>
      </c>
      <c r="G11" s="5" t="s">
        <v>31</v>
      </c>
      <c r="H11" s="11" t="s">
        <v>31</v>
      </c>
      <c r="I11" s="11" t="s">
        <v>31</v>
      </c>
      <c r="J11" s="5" t="s">
        <v>32</v>
      </c>
      <c r="K11" s="11" t="s">
        <v>31</v>
      </c>
      <c r="L11" s="4" t="s">
        <v>32</v>
      </c>
      <c r="M11" s="4" t="s">
        <v>32</v>
      </c>
      <c r="N11" s="4" t="s">
        <v>32</v>
      </c>
      <c r="O11" s="5" t="s">
        <v>31</v>
      </c>
      <c r="P11" s="3" t="s">
        <v>30</v>
      </c>
      <c r="Q11" s="3" t="s">
        <v>31</v>
      </c>
      <c r="R11" s="3" t="s">
        <v>30</v>
      </c>
      <c r="S11" s="3" t="s">
        <v>31</v>
      </c>
      <c r="T11" s="4" t="s">
        <v>30</v>
      </c>
      <c r="U11" s="4" t="s">
        <v>31</v>
      </c>
      <c r="V11" s="4" t="s">
        <v>30</v>
      </c>
      <c r="W11" s="4" t="s">
        <v>31</v>
      </c>
      <c r="X11" s="14" t="s">
        <v>30</v>
      </c>
      <c r="Y11" s="14" t="s">
        <v>30</v>
      </c>
      <c r="Z11" s="14" t="s">
        <v>30</v>
      </c>
      <c r="AA11" s="14" t="s">
        <v>30</v>
      </c>
    </row>
    <row r="12" spans="1:27" ht="20.25" customHeight="1" x14ac:dyDescent="0.3">
      <c r="A12" s="4">
        <v>1</v>
      </c>
      <c r="B12" s="3">
        <v>2</v>
      </c>
      <c r="C12" s="3">
        <v>3</v>
      </c>
      <c r="D12" s="12">
        <v>4</v>
      </c>
      <c r="E12" s="3">
        <v>5</v>
      </c>
      <c r="F12" s="3">
        <v>6</v>
      </c>
      <c r="G12" s="3">
        <v>7</v>
      </c>
      <c r="H12" s="12">
        <v>8</v>
      </c>
      <c r="I12" s="12">
        <v>9</v>
      </c>
      <c r="J12" s="3">
        <v>10</v>
      </c>
      <c r="K12" s="12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12">
        <v>24</v>
      </c>
      <c r="Y12" s="12">
        <v>25</v>
      </c>
      <c r="Z12" s="12">
        <v>26</v>
      </c>
      <c r="AA12" s="12">
        <v>27</v>
      </c>
    </row>
    <row r="13" spans="1:27" ht="64.8" customHeight="1" x14ac:dyDescent="0.3">
      <c r="A13" s="4"/>
      <c r="B13" s="7" t="s">
        <v>40</v>
      </c>
      <c r="C13" s="15">
        <f t="shared" ref="C13:AA13" si="0">SUM(C14,C22,C28,C33)</f>
        <v>31662.67</v>
      </c>
      <c r="D13" s="15">
        <f t="shared" si="0"/>
        <v>2624547691.9899998</v>
      </c>
      <c r="E13" s="15">
        <f t="shared" si="0"/>
        <v>18027.7</v>
      </c>
      <c r="F13" s="15">
        <f t="shared" si="0"/>
        <v>17972.3</v>
      </c>
      <c r="G13" s="15">
        <f t="shared" si="0"/>
        <v>1180034355.96</v>
      </c>
      <c r="H13" s="16">
        <f t="shared" si="0"/>
        <v>0</v>
      </c>
      <c r="I13" s="16">
        <f t="shared" si="0"/>
        <v>0</v>
      </c>
      <c r="J13" s="15">
        <f t="shared" si="0"/>
        <v>0</v>
      </c>
      <c r="K13" s="16">
        <f t="shared" si="0"/>
        <v>0</v>
      </c>
      <c r="L13" s="15">
        <f t="shared" si="0"/>
        <v>55.4</v>
      </c>
      <c r="M13" s="17">
        <f t="shared" si="0"/>
        <v>13634.969999999998</v>
      </c>
      <c r="N13" s="17">
        <f t="shared" si="0"/>
        <v>14649.32</v>
      </c>
      <c r="O13" s="17">
        <f t="shared" si="0"/>
        <v>1444513336.0300002</v>
      </c>
      <c r="P13" s="17">
        <f t="shared" si="0"/>
        <v>1777.85</v>
      </c>
      <c r="Q13" s="15">
        <f t="shared" si="0"/>
        <v>197899481</v>
      </c>
      <c r="R13" s="15">
        <f t="shared" si="0"/>
        <v>7168.7699999999995</v>
      </c>
      <c r="S13" s="15">
        <f t="shared" si="0"/>
        <v>911629350.20000005</v>
      </c>
      <c r="T13" s="15">
        <f t="shared" si="0"/>
        <v>1235.6999999999998</v>
      </c>
      <c r="U13" s="17">
        <f t="shared" si="0"/>
        <v>102684634.36</v>
      </c>
      <c r="V13" s="17">
        <f t="shared" si="0"/>
        <v>4467</v>
      </c>
      <c r="W13" s="15">
        <f t="shared" si="0"/>
        <v>232299870.47</v>
      </c>
      <c r="X13" s="16">
        <f t="shared" si="0"/>
        <v>9909.3700000000008</v>
      </c>
      <c r="Y13" s="16">
        <f t="shared" si="0"/>
        <v>0</v>
      </c>
      <c r="Z13" s="18">
        <f t="shared" si="0"/>
        <v>0</v>
      </c>
      <c r="AA13" s="18">
        <f t="shared" si="0"/>
        <v>3556.5</v>
      </c>
    </row>
    <row r="14" spans="1:27" ht="24.75" customHeight="1" x14ac:dyDescent="0.3">
      <c r="A14" s="4"/>
      <c r="B14" s="7" t="s">
        <v>33</v>
      </c>
      <c r="C14" s="15">
        <f t="shared" ref="C14:AA14" si="1">SUM(C15:C21)</f>
        <v>5724.5</v>
      </c>
      <c r="D14" s="15">
        <f t="shared" si="1"/>
        <v>311574161.98999995</v>
      </c>
      <c r="E14" s="15">
        <f t="shared" si="1"/>
        <v>3839.2</v>
      </c>
      <c r="F14" s="15">
        <f t="shared" si="1"/>
        <v>3839.2</v>
      </c>
      <c r="G14" s="15">
        <f t="shared" si="1"/>
        <v>167335027.31999999</v>
      </c>
      <c r="H14" s="16">
        <f t="shared" si="1"/>
        <v>0</v>
      </c>
      <c r="I14" s="16">
        <f t="shared" si="1"/>
        <v>0</v>
      </c>
      <c r="J14" s="15">
        <f t="shared" si="1"/>
        <v>0</v>
      </c>
      <c r="K14" s="16">
        <f t="shared" si="1"/>
        <v>0</v>
      </c>
      <c r="L14" s="15">
        <f t="shared" si="1"/>
        <v>0</v>
      </c>
      <c r="M14" s="17">
        <f t="shared" si="1"/>
        <v>1885.2999999999997</v>
      </c>
      <c r="N14" s="17">
        <f t="shared" si="1"/>
        <v>2128.3000000000002</v>
      </c>
      <c r="O14" s="17">
        <f t="shared" si="1"/>
        <v>144239134.66999999</v>
      </c>
      <c r="P14" s="17">
        <f t="shared" si="1"/>
        <v>0</v>
      </c>
      <c r="Q14" s="15">
        <f t="shared" si="1"/>
        <v>0</v>
      </c>
      <c r="R14" s="15">
        <f t="shared" si="1"/>
        <v>581.20000000000005</v>
      </c>
      <c r="S14" s="15">
        <f t="shared" si="1"/>
        <v>93858415.769999996</v>
      </c>
      <c r="T14" s="15">
        <f t="shared" si="1"/>
        <v>100.3</v>
      </c>
      <c r="U14" s="17">
        <f t="shared" si="1"/>
        <v>8036000</v>
      </c>
      <c r="V14" s="17">
        <f t="shared" si="1"/>
        <v>1446.8</v>
      </c>
      <c r="W14" s="15">
        <f t="shared" si="1"/>
        <v>42344718.899999999</v>
      </c>
      <c r="X14" s="16">
        <f t="shared" si="1"/>
        <v>1804.1</v>
      </c>
      <c r="Y14" s="16">
        <f t="shared" si="1"/>
        <v>0</v>
      </c>
      <c r="Z14" s="18">
        <f t="shared" si="1"/>
        <v>0</v>
      </c>
      <c r="AA14" s="18">
        <f t="shared" si="1"/>
        <v>324.2</v>
      </c>
    </row>
    <row r="15" spans="1:27" ht="46.8" customHeight="1" x14ac:dyDescent="0.3">
      <c r="A15" s="4">
        <v>1</v>
      </c>
      <c r="B15" s="7" t="s">
        <v>41</v>
      </c>
      <c r="C15" s="15">
        <v>791.9</v>
      </c>
      <c r="D15" s="15">
        <f t="shared" ref="D15:D21" si="2">G15+H15+I15+K15+O15</f>
        <v>102018415.77</v>
      </c>
      <c r="E15" s="15">
        <f t="shared" ref="E15:E21" si="3">F15+J15+L15</f>
        <v>0</v>
      </c>
      <c r="F15" s="15">
        <v>0</v>
      </c>
      <c r="G15" s="15">
        <v>0</v>
      </c>
      <c r="H15" s="16">
        <v>0</v>
      </c>
      <c r="I15" s="16">
        <v>0</v>
      </c>
      <c r="J15" s="15">
        <v>0</v>
      </c>
      <c r="K15" s="16">
        <v>0</v>
      </c>
      <c r="L15" s="15">
        <v>0</v>
      </c>
      <c r="M15" s="15">
        <f t="shared" ref="M15:M21" si="4">C15-E15</f>
        <v>791.9</v>
      </c>
      <c r="N15" s="15">
        <f t="shared" ref="N15:O21" si="5">P15+R15+T15+V15</f>
        <v>857.90000000000009</v>
      </c>
      <c r="O15" s="15">
        <f t="shared" si="5"/>
        <v>102018415.77</v>
      </c>
      <c r="P15" s="15">
        <v>0</v>
      </c>
      <c r="Q15" s="15">
        <v>0</v>
      </c>
      <c r="R15" s="15">
        <v>581.20000000000005</v>
      </c>
      <c r="S15" s="15">
        <v>93858415.769999996</v>
      </c>
      <c r="T15" s="15">
        <v>0</v>
      </c>
      <c r="U15" s="15">
        <v>0</v>
      </c>
      <c r="V15" s="15">
        <v>276.7</v>
      </c>
      <c r="W15" s="15">
        <v>8160000</v>
      </c>
      <c r="X15" s="16">
        <v>857.9</v>
      </c>
      <c r="Y15" s="16">
        <v>0</v>
      </c>
      <c r="Z15" s="16">
        <v>0</v>
      </c>
      <c r="AA15" s="16">
        <v>0</v>
      </c>
    </row>
    <row r="16" spans="1:27" ht="46.8" customHeight="1" x14ac:dyDescent="0.3">
      <c r="A16" s="4">
        <v>2</v>
      </c>
      <c r="B16" s="7" t="s">
        <v>42</v>
      </c>
      <c r="C16" s="15">
        <v>211.8</v>
      </c>
      <c r="D16" s="15">
        <f t="shared" si="2"/>
        <v>9845000</v>
      </c>
      <c r="E16" s="15">
        <f t="shared" si="3"/>
        <v>211.8</v>
      </c>
      <c r="F16" s="15">
        <v>211.8</v>
      </c>
      <c r="G16" s="15">
        <v>9845000</v>
      </c>
      <c r="H16" s="16">
        <v>0</v>
      </c>
      <c r="I16" s="16">
        <v>0</v>
      </c>
      <c r="J16" s="15">
        <v>0</v>
      </c>
      <c r="K16" s="16">
        <v>0</v>
      </c>
      <c r="L16" s="15">
        <v>0</v>
      </c>
      <c r="M16" s="15">
        <f t="shared" si="4"/>
        <v>0</v>
      </c>
      <c r="N16" s="15">
        <f t="shared" si="5"/>
        <v>0</v>
      </c>
      <c r="O16" s="15">
        <f t="shared" si="5"/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6">
        <v>0</v>
      </c>
      <c r="Y16" s="16">
        <v>0</v>
      </c>
      <c r="Z16" s="16">
        <v>0</v>
      </c>
      <c r="AA16" s="16">
        <v>0</v>
      </c>
    </row>
    <row r="17" spans="1:27" ht="46.8" customHeight="1" x14ac:dyDescent="0.3">
      <c r="A17" s="4">
        <v>3</v>
      </c>
      <c r="B17" s="7" t="s">
        <v>43</v>
      </c>
      <c r="C17" s="15">
        <v>1671.7</v>
      </c>
      <c r="D17" s="15">
        <f t="shared" si="2"/>
        <v>119269507</v>
      </c>
      <c r="E17" s="15">
        <f t="shared" si="3"/>
        <v>1598.4</v>
      </c>
      <c r="F17" s="15">
        <v>1598.4</v>
      </c>
      <c r="G17" s="15">
        <v>111233507</v>
      </c>
      <c r="H17" s="16">
        <v>0</v>
      </c>
      <c r="I17" s="16">
        <v>0</v>
      </c>
      <c r="J17" s="15">
        <v>0</v>
      </c>
      <c r="K17" s="16">
        <v>0</v>
      </c>
      <c r="L17" s="15">
        <v>0</v>
      </c>
      <c r="M17" s="15">
        <f t="shared" si="4"/>
        <v>73.299999999999955</v>
      </c>
      <c r="N17" s="15">
        <f t="shared" si="5"/>
        <v>100.3</v>
      </c>
      <c r="O17" s="15">
        <f t="shared" si="5"/>
        <v>8036000</v>
      </c>
      <c r="P17" s="15">
        <v>0</v>
      </c>
      <c r="Q17" s="15">
        <v>0</v>
      </c>
      <c r="R17" s="15">
        <v>0</v>
      </c>
      <c r="S17" s="15">
        <v>0</v>
      </c>
      <c r="T17" s="15">
        <v>100.3</v>
      </c>
      <c r="U17" s="15">
        <v>8036000</v>
      </c>
      <c r="V17" s="15">
        <v>0</v>
      </c>
      <c r="W17" s="15">
        <v>0</v>
      </c>
      <c r="X17" s="16">
        <v>100.3</v>
      </c>
      <c r="Y17" s="16">
        <v>0</v>
      </c>
      <c r="Z17" s="16">
        <v>0</v>
      </c>
      <c r="AA17" s="16">
        <v>0</v>
      </c>
    </row>
    <row r="18" spans="1:27" ht="46.8" customHeight="1" x14ac:dyDescent="0.3">
      <c r="A18" s="4">
        <v>4</v>
      </c>
      <c r="B18" s="7" t="s">
        <v>44</v>
      </c>
      <c r="C18" s="15">
        <v>50.9</v>
      </c>
      <c r="D18" s="15">
        <f t="shared" si="2"/>
        <v>2767433</v>
      </c>
      <c r="E18" s="15">
        <f t="shared" si="3"/>
        <v>50.9</v>
      </c>
      <c r="F18" s="15">
        <v>50.9</v>
      </c>
      <c r="G18" s="15">
        <v>2767433</v>
      </c>
      <c r="H18" s="16">
        <v>0</v>
      </c>
      <c r="I18" s="16">
        <v>0</v>
      </c>
      <c r="J18" s="15">
        <v>0</v>
      </c>
      <c r="K18" s="16">
        <v>0</v>
      </c>
      <c r="L18" s="15">
        <v>0</v>
      </c>
      <c r="M18" s="15">
        <f t="shared" si="4"/>
        <v>0</v>
      </c>
      <c r="N18" s="15">
        <f t="shared" si="5"/>
        <v>0</v>
      </c>
      <c r="O18" s="15">
        <f t="shared" si="5"/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6">
        <v>0</v>
      </c>
      <c r="Y18" s="16">
        <v>0</v>
      </c>
      <c r="Z18" s="16">
        <v>0</v>
      </c>
      <c r="AA18" s="16">
        <v>0</v>
      </c>
    </row>
    <row r="19" spans="1:27" ht="46.8" customHeight="1" x14ac:dyDescent="0.3">
      <c r="A19" s="4">
        <v>5</v>
      </c>
      <c r="B19" s="7" t="s">
        <v>45</v>
      </c>
      <c r="C19" s="15">
        <v>1264.0999999999999</v>
      </c>
      <c r="D19" s="15">
        <f t="shared" si="2"/>
        <v>39181551.5</v>
      </c>
      <c r="E19" s="15">
        <f t="shared" si="3"/>
        <v>372.9</v>
      </c>
      <c r="F19" s="15">
        <v>372.9</v>
      </c>
      <c r="G19" s="15">
        <v>8455271</v>
      </c>
      <c r="H19" s="16">
        <v>0</v>
      </c>
      <c r="I19" s="16">
        <v>0</v>
      </c>
      <c r="J19" s="15">
        <v>0</v>
      </c>
      <c r="K19" s="16">
        <v>0</v>
      </c>
      <c r="L19" s="15">
        <v>0</v>
      </c>
      <c r="M19" s="15">
        <f t="shared" si="4"/>
        <v>891.19999999999993</v>
      </c>
      <c r="N19" s="15">
        <f t="shared" si="5"/>
        <v>1056.5</v>
      </c>
      <c r="O19" s="15">
        <f t="shared" si="5"/>
        <v>30726280.5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1056.5</v>
      </c>
      <c r="W19" s="15">
        <v>30726280.5</v>
      </c>
      <c r="X19" s="16">
        <v>732.3</v>
      </c>
      <c r="Y19" s="16">
        <v>0</v>
      </c>
      <c r="Z19" s="16">
        <v>0</v>
      </c>
      <c r="AA19" s="16">
        <v>324.2</v>
      </c>
    </row>
    <row r="20" spans="1:27" ht="46.8" customHeight="1" x14ac:dyDescent="0.3">
      <c r="A20" s="4">
        <v>6</v>
      </c>
      <c r="B20" s="7" t="s">
        <v>46</v>
      </c>
      <c r="C20" s="15">
        <v>210.6</v>
      </c>
      <c r="D20" s="15">
        <f t="shared" si="2"/>
        <v>4538438.4000000004</v>
      </c>
      <c r="E20" s="15">
        <f t="shared" si="3"/>
        <v>81.7</v>
      </c>
      <c r="F20" s="15">
        <v>81.7</v>
      </c>
      <c r="G20" s="15">
        <v>1080000</v>
      </c>
      <c r="H20" s="16">
        <v>0</v>
      </c>
      <c r="I20" s="16">
        <v>0</v>
      </c>
      <c r="J20" s="15">
        <v>0</v>
      </c>
      <c r="K20" s="16">
        <v>0</v>
      </c>
      <c r="L20" s="15">
        <v>0</v>
      </c>
      <c r="M20" s="15">
        <f t="shared" si="4"/>
        <v>128.89999999999998</v>
      </c>
      <c r="N20" s="15">
        <f t="shared" si="5"/>
        <v>113.6</v>
      </c>
      <c r="O20" s="15">
        <f t="shared" si="5"/>
        <v>3458438.4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113.6</v>
      </c>
      <c r="W20" s="15">
        <v>3458438.4</v>
      </c>
      <c r="X20" s="16">
        <v>113.6</v>
      </c>
      <c r="Y20" s="16">
        <v>0</v>
      </c>
      <c r="Z20" s="16">
        <v>0</v>
      </c>
      <c r="AA20" s="16">
        <v>0</v>
      </c>
    </row>
    <row r="21" spans="1:27" ht="46.8" customHeight="1" x14ac:dyDescent="0.3">
      <c r="A21" s="4">
        <v>7</v>
      </c>
      <c r="B21" s="7" t="s">
        <v>47</v>
      </c>
      <c r="C21" s="15">
        <v>1523.5</v>
      </c>
      <c r="D21" s="15">
        <f t="shared" si="2"/>
        <v>33953816.32</v>
      </c>
      <c r="E21" s="15">
        <f t="shared" si="3"/>
        <v>1523.5</v>
      </c>
      <c r="F21" s="15">
        <v>1523.5</v>
      </c>
      <c r="G21" s="15">
        <v>33953816.32</v>
      </c>
      <c r="H21" s="16">
        <v>0</v>
      </c>
      <c r="I21" s="16">
        <v>0</v>
      </c>
      <c r="J21" s="15">
        <v>0</v>
      </c>
      <c r="K21" s="16">
        <v>0</v>
      </c>
      <c r="L21" s="15">
        <v>0</v>
      </c>
      <c r="M21" s="15">
        <f t="shared" si="4"/>
        <v>0</v>
      </c>
      <c r="N21" s="15">
        <f t="shared" si="5"/>
        <v>0</v>
      </c>
      <c r="O21" s="15">
        <f t="shared" si="5"/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6">
        <v>0</v>
      </c>
      <c r="Y21" s="16">
        <v>0</v>
      </c>
      <c r="Z21" s="16">
        <v>0</v>
      </c>
      <c r="AA21" s="16">
        <v>0</v>
      </c>
    </row>
    <row r="22" spans="1:27" ht="24.75" customHeight="1" x14ac:dyDescent="0.3">
      <c r="A22" s="4"/>
      <c r="B22" s="7" t="s">
        <v>36</v>
      </c>
      <c r="C22" s="15">
        <f t="shared" ref="C22:AA22" si="6">SUM(C23:C27)</f>
        <v>10925.1</v>
      </c>
      <c r="D22" s="15">
        <f t="shared" si="6"/>
        <v>889083292.64999998</v>
      </c>
      <c r="E22" s="15">
        <f t="shared" si="6"/>
        <v>6255.2000000000007</v>
      </c>
      <c r="F22" s="15">
        <f t="shared" si="6"/>
        <v>6255.2000000000007</v>
      </c>
      <c r="G22" s="15">
        <f t="shared" si="6"/>
        <v>369553929.08999997</v>
      </c>
      <c r="H22" s="16">
        <f t="shared" si="6"/>
        <v>0</v>
      </c>
      <c r="I22" s="16">
        <f t="shared" si="6"/>
        <v>0</v>
      </c>
      <c r="J22" s="15">
        <f t="shared" si="6"/>
        <v>0</v>
      </c>
      <c r="K22" s="16">
        <f t="shared" si="6"/>
        <v>0</v>
      </c>
      <c r="L22" s="15">
        <f t="shared" si="6"/>
        <v>0</v>
      </c>
      <c r="M22" s="17">
        <f t="shared" si="6"/>
        <v>4669.8999999999996</v>
      </c>
      <c r="N22" s="17">
        <f t="shared" si="6"/>
        <v>5143.0499999999993</v>
      </c>
      <c r="O22" s="17">
        <f t="shared" si="6"/>
        <v>519529363.56</v>
      </c>
      <c r="P22" s="17">
        <f t="shared" si="6"/>
        <v>1777.85</v>
      </c>
      <c r="Q22" s="15">
        <f t="shared" si="6"/>
        <v>197899481</v>
      </c>
      <c r="R22" s="15">
        <f t="shared" si="6"/>
        <v>1129.5999999999999</v>
      </c>
      <c r="S22" s="15">
        <f t="shared" si="6"/>
        <v>201456345.68000001</v>
      </c>
      <c r="T22" s="15">
        <f t="shared" si="6"/>
        <v>701.8</v>
      </c>
      <c r="U22" s="17">
        <f t="shared" si="6"/>
        <v>62402594.359999999</v>
      </c>
      <c r="V22" s="17">
        <f t="shared" si="6"/>
        <v>1533.8</v>
      </c>
      <c r="W22" s="15">
        <f t="shared" si="6"/>
        <v>57770942.520000003</v>
      </c>
      <c r="X22" s="16">
        <f t="shared" si="6"/>
        <v>3188</v>
      </c>
      <c r="Y22" s="16">
        <f t="shared" si="6"/>
        <v>0</v>
      </c>
      <c r="Z22" s="18">
        <f t="shared" si="6"/>
        <v>0</v>
      </c>
      <c r="AA22" s="18">
        <f t="shared" si="6"/>
        <v>177.2</v>
      </c>
    </row>
    <row r="23" spans="1:27" ht="46.8" customHeight="1" x14ac:dyDescent="0.3">
      <c r="A23" s="4">
        <v>1</v>
      </c>
      <c r="B23" s="7" t="s">
        <v>41</v>
      </c>
      <c r="C23" s="15">
        <v>1117.7</v>
      </c>
      <c r="D23" s="15">
        <f>G23+H23+I23+K23+O23</f>
        <v>205941345.68000001</v>
      </c>
      <c r="E23" s="15">
        <f>F23+J23+L23</f>
        <v>66.900000000000006</v>
      </c>
      <c r="F23" s="15">
        <v>66.900000000000006</v>
      </c>
      <c r="G23" s="15">
        <v>1675000</v>
      </c>
      <c r="H23" s="16">
        <v>0</v>
      </c>
      <c r="I23" s="16">
        <v>0</v>
      </c>
      <c r="J23" s="15">
        <v>0</v>
      </c>
      <c r="K23" s="16">
        <v>0</v>
      </c>
      <c r="L23" s="15">
        <v>0</v>
      </c>
      <c r="M23" s="15">
        <f>C23-E23</f>
        <v>1050.8</v>
      </c>
      <c r="N23" s="15">
        <f t="shared" ref="N23:O27" si="7">P23+R23+T23+V23</f>
        <v>1217.8999999999999</v>
      </c>
      <c r="O23" s="15">
        <f t="shared" si="7"/>
        <v>204266345.68000001</v>
      </c>
      <c r="P23" s="15">
        <v>0</v>
      </c>
      <c r="Q23" s="15">
        <v>0</v>
      </c>
      <c r="R23" s="15">
        <v>1129.5999999999999</v>
      </c>
      <c r="S23" s="15">
        <v>201456345.68000001</v>
      </c>
      <c r="T23" s="15">
        <v>0</v>
      </c>
      <c r="U23" s="15">
        <v>0</v>
      </c>
      <c r="V23" s="15">
        <v>88.3</v>
      </c>
      <c r="W23" s="15">
        <v>2810000</v>
      </c>
      <c r="X23" s="16">
        <v>1217.9000000000001</v>
      </c>
      <c r="Y23" s="16">
        <v>0</v>
      </c>
      <c r="Z23" s="16">
        <v>0</v>
      </c>
      <c r="AA23" s="16">
        <v>0</v>
      </c>
    </row>
    <row r="24" spans="1:27" ht="46.8" customHeight="1" x14ac:dyDescent="0.3">
      <c r="A24" s="4">
        <v>2</v>
      </c>
      <c r="B24" s="7" t="s">
        <v>43</v>
      </c>
      <c r="C24" s="15">
        <v>3737.4</v>
      </c>
      <c r="D24" s="15">
        <f>G24+H24+I24+K24+O24</f>
        <v>336985527.30000001</v>
      </c>
      <c r="E24" s="15">
        <f>F24+J24+L24</f>
        <v>3151.3</v>
      </c>
      <c r="F24" s="15">
        <v>3151.3</v>
      </c>
      <c r="G24" s="15">
        <v>274582932.94</v>
      </c>
      <c r="H24" s="16">
        <v>0</v>
      </c>
      <c r="I24" s="16">
        <v>0</v>
      </c>
      <c r="J24" s="15">
        <v>0</v>
      </c>
      <c r="K24" s="16">
        <v>0</v>
      </c>
      <c r="L24" s="15">
        <v>0</v>
      </c>
      <c r="M24" s="15">
        <f>C24-E24</f>
        <v>586.09999999999991</v>
      </c>
      <c r="N24" s="15">
        <f t="shared" si="7"/>
        <v>701.8</v>
      </c>
      <c r="O24" s="15">
        <f t="shared" si="7"/>
        <v>62402594.359999999</v>
      </c>
      <c r="P24" s="15">
        <v>0</v>
      </c>
      <c r="Q24" s="15">
        <v>0</v>
      </c>
      <c r="R24" s="15">
        <v>0</v>
      </c>
      <c r="S24" s="15">
        <v>0</v>
      </c>
      <c r="T24" s="15">
        <v>701.8</v>
      </c>
      <c r="U24" s="15">
        <v>62402594.359999999</v>
      </c>
      <c r="V24" s="15">
        <v>0</v>
      </c>
      <c r="W24" s="15">
        <v>0</v>
      </c>
      <c r="X24" s="16">
        <v>701.8</v>
      </c>
      <c r="Y24" s="16">
        <v>0</v>
      </c>
      <c r="Z24" s="16">
        <v>0</v>
      </c>
      <c r="AA24" s="16">
        <v>0</v>
      </c>
    </row>
    <row r="25" spans="1:27" ht="46.8" customHeight="1" x14ac:dyDescent="0.3">
      <c r="A25" s="4">
        <v>3</v>
      </c>
      <c r="B25" s="7" t="s">
        <v>45</v>
      </c>
      <c r="C25" s="15">
        <v>5011.8999999999996</v>
      </c>
      <c r="D25" s="15">
        <f>G25+H25+I25+K25+O25</f>
        <v>301727151.85000002</v>
      </c>
      <c r="E25" s="15">
        <f>F25+J25+L25</f>
        <v>2292.5</v>
      </c>
      <c r="F25" s="15">
        <v>2292.5</v>
      </c>
      <c r="G25" s="15">
        <v>75135435</v>
      </c>
      <c r="H25" s="16">
        <v>0</v>
      </c>
      <c r="I25" s="16">
        <v>0</v>
      </c>
      <c r="J25" s="15">
        <v>0</v>
      </c>
      <c r="K25" s="16">
        <v>0</v>
      </c>
      <c r="L25" s="15">
        <v>0</v>
      </c>
      <c r="M25" s="15">
        <f>C25-E25</f>
        <v>2719.3999999999996</v>
      </c>
      <c r="N25" s="15">
        <f t="shared" si="7"/>
        <v>2833.35</v>
      </c>
      <c r="O25" s="15">
        <f t="shared" si="7"/>
        <v>226591716.84999999</v>
      </c>
      <c r="P25" s="15">
        <v>1777.85</v>
      </c>
      <c r="Q25" s="15">
        <v>197899481</v>
      </c>
      <c r="R25" s="15">
        <v>0</v>
      </c>
      <c r="S25" s="15">
        <v>0</v>
      </c>
      <c r="T25" s="15">
        <v>0</v>
      </c>
      <c r="U25" s="15">
        <v>0</v>
      </c>
      <c r="V25" s="15">
        <v>1055.5</v>
      </c>
      <c r="W25" s="15">
        <v>28692235.850000001</v>
      </c>
      <c r="X25" s="16">
        <v>878.3</v>
      </c>
      <c r="Y25" s="16">
        <v>0</v>
      </c>
      <c r="Z25" s="16">
        <v>0</v>
      </c>
      <c r="AA25" s="16">
        <v>177.2</v>
      </c>
    </row>
    <row r="26" spans="1:27" ht="46.8" customHeight="1" x14ac:dyDescent="0.3">
      <c r="A26" s="4">
        <v>4</v>
      </c>
      <c r="B26" s="7" t="s">
        <v>48</v>
      </c>
      <c r="C26" s="15">
        <v>313.60000000000002</v>
      </c>
      <c r="D26" s="15">
        <f>G26+H26+I26+K26+O26</f>
        <v>26268706.670000002</v>
      </c>
      <c r="E26" s="15">
        <f>F26+J26+L26</f>
        <v>0</v>
      </c>
      <c r="F26" s="15">
        <v>0</v>
      </c>
      <c r="G26" s="15">
        <v>0</v>
      </c>
      <c r="H26" s="16">
        <v>0</v>
      </c>
      <c r="I26" s="16">
        <v>0</v>
      </c>
      <c r="J26" s="15">
        <v>0</v>
      </c>
      <c r="K26" s="16">
        <v>0</v>
      </c>
      <c r="L26" s="15">
        <v>0</v>
      </c>
      <c r="M26" s="15">
        <f>C26-E26</f>
        <v>313.60000000000002</v>
      </c>
      <c r="N26" s="15">
        <f t="shared" si="7"/>
        <v>390</v>
      </c>
      <c r="O26" s="15">
        <f t="shared" si="7"/>
        <v>26268706.670000002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390</v>
      </c>
      <c r="W26" s="15">
        <v>26268706.670000002</v>
      </c>
      <c r="X26" s="16">
        <v>390</v>
      </c>
      <c r="Y26" s="16">
        <v>0</v>
      </c>
      <c r="Z26" s="16">
        <v>0</v>
      </c>
      <c r="AA26" s="16">
        <v>0</v>
      </c>
    </row>
    <row r="27" spans="1:27" ht="46.8" customHeight="1" x14ac:dyDescent="0.3">
      <c r="A27" s="4">
        <v>5</v>
      </c>
      <c r="B27" s="7" t="s">
        <v>47</v>
      </c>
      <c r="C27" s="15">
        <v>744.5</v>
      </c>
      <c r="D27" s="15">
        <f>G27+H27+I27+K27+O27</f>
        <v>18160561.149999999</v>
      </c>
      <c r="E27" s="15">
        <f>F27+J27+L27</f>
        <v>744.5</v>
      </c>
      <c r="F27" s="15">
        <v>744.5</v>
      </c>
      <c r="G27" s="15">
        <v>18160561.149999999</v>
      </c>
      <c r="H27" s="16">
        <v>0</v>
      </c>
      <c r="I27" s="16">
        <v>0</v>
      </c>
      <c r="J27" s="15">
        <v>0</v>
      </c>
      <c r="K27" s="16">
        <v>0</v>
      </c>
      <c r="L27" s="15">
        <v>0</v>
      </c>
      <c r="M27" s="15">
        <f>C27-E27</f>
        <v>0</v>
      </c>
      <c r="N27" s="15">
        <f t="shared" si="7"/>
        <v>0</v>
      </c>
      <c r="O27" s="15">
        <f t="shared" si="7"/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6">
        <v>0</v>
      </c>
      <c r="Y27" s="16">
        <v>0</v>
      </c>
      <c r="Z27" s="16">
        <v>0</v>
      </c>
      <c r="AA27" s="16">
        <v>0</v>
      </c>
    </row>
    <row r="28" spans="1:27" ht="24.75" customHeight="1" x14ac:dyDescent="0.3">
      <c r="A28" s="4"/>
      <c r="B28" s="7" t="s">
        <v>37</v>
      </c>
      <c r="C28" s="15">
        <f t="shared" ref="C28:AA28" si="8">SUM(C29:C32)</f>
        <v>3496.7000000000003</v>
      </c>
      <c r="D28" s="15">
        <f t="shared" si="8"/>
        <v>344427606.22999996</v>
      </c>
      <c r="E28" s="15">
        <f t="shared" si="8"/>
        <v>1769.8</v>
      </c>
      <c r="F28" s="15">
        <f t="shared" si="8"/>
        <v>1769.8</v>
      </c>
      <c r="G28" s="15">
        <f t="shared" si="8"/>
        <v>96050068</v>
      </c>
      <c r="H28" s="16">
        <f t="shared" si="8"/>
        <v>0</v>
      </c>
      <c r="I28" s="16">
        <f t="shared" si="8"/>
        <v>0</v>
      </c>
      <c r="J28" s="15">
        <f t="shared" si="8"/>
        <v>0</v>
      </c>
      <c r="K28" s="16">
        <f t="shared" si="8"/>
        <v>0</v>
      </c>
      <c r="L28" s="15">
        <f t="shared" si="8"/>
        <v>0</v>
      </c>
      <c r="M28" s="17">
        <f t="shared" si="8"/>
        <v>1726.9</v>
      </c>
      <c r="N28" s="17">
        <f t="shared" si="8"/>
        <v>1875.87</v>
      </c>
      <c r="O28" s="17">
        <f t="shared" si="8"/>
        <v>248377538.22999996</v>
      </c>
      <c r="P28" s="17">
        <f t="shared" si="8"/>
        <v>0</v>
      </c>
      <c r="Q28" s="15">
        <f t="shared" si="8"/>
        <v>0</v>
      </c>
      <c r="R28" s="15">
        <f t="shared" si="8"/>
        <v>1324.17</v>
      </c>
      <c r="S28" s="15">
        <f t="shared" si="8"/>
        <v>194760471.20999998</v>
      </c>
      <c r="T28" s="15">
        <f t="shared" si="8"/>
        <v>0</v>
      </c>
      <c r="U28" s="17">
        <f t="shared" si="8"/>
        <v>0</v>
      </c>
      <c r="V28" s="17">
        <f t="shared" si="8"/>
        <v>551.70000000000005</v>
      </c>
      <c r="W28" s="15">
        <f t="shared" si="8"/>
        <v>53617067.019999996</v>
      </c>
      <c r="X28" s="16">
        <f t="shared" si="8"/>
        <v>1578.97</v>
      </c>
      <c r="Y28" s="16">
        <f t="shared" si="8"/>
        <v>0</v>
      </c>
      <c r="Z28" s="18">
        <f t="shared" si="8"/>
        <v>0</v>
      </c>
      <c r="AA28" s="18">
        <f t="shared" si="8"/>
        <v>296.89999999999998</v>
      </c>
    </row>
    <row r="29" spans="1:27" ht="46.8" customHeight="1" x14ac:dyDescent="0.3">
      <c r="A29" s="4">
        <v>1</v>
      </c>
      <c r="B29" s="7" t="s">
        <v>42</v>
      </c>
      <c r="C29" s="15">
        <v>404.1</v>
      </c>
      <c r="D29" s="15">
        <f>G29+H29+I29+K29+O29</f>
        <v>30781400</v>
      </c>
      <c r="E29" s="15">
        <f>F29+J29+L29</f>
        <v>44.7</v>
      </c>
      <c r="F29" s="15">
        <v>44.7</v>
      </c>
      <c r="G29" s="15">
        <v>2379000</v>
      </c>
      <c r="H29" s="16">
        <v>0</v>
      </c>
      <c r="I29" s="16">
        <v>0</v>
      </c>
      <c r="J29" s="15">
        <v>0</v>
      </c>
      <c r="K29" s="16">
        <v>0</v>
      </c>
      <c r="L29" s="15">
        <v>0</v>
      </c>
      <c r="M29" s="15">
        <f>C29-E29</f>
        <v>359.40000000000003</v>
      </c>
      <c r="N29" s="15">
        <f t="shared" ref="N29:O32" si="9">P29+R29+T29+V29</f>
        <v>378</v>
      </c>
      <c r="O29" s="15">
        <f t="shared" si="9"/>
        <v>28402400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378</v>
      </c>
      <c r="W29" s="15">
        <v>28402400</v>
      </c>
      <c r="X29" s="16">
        <v>378</v>
      </c>
      <c r="Y29" s="16">
        <v>0</v>
      </c>
      <c r="Z29" s="16">
        <v>0</v>
      </c>
      <c r="AA29" s="16">
        <v>0</v>
      </c>
    </row>
    <row r="30" spans="1:27" ht="46.8" customHeight="1" x14ac:dyDescent="0.3">
      <c r="A30" s="4">
        <v>2</v>
      </c>
      <c r="B30" s="7" t="s">
        <v>43</v>
      </c>
      <c r="C30" s="15">
        <v>888.7</v>
      </c>
      <c r="D30" s="15">
        <f>G30+H30+I30+K30+O30</f>
        <v>86683667.019999996</v>
      </c>
      <c r="E30" s="15">
        <f>F30+J30+L30</f>
        <v>715</v>
      </c>
      <c r="F30" s="15">
        <v>715</v>
      </c>
      <c r="G30" s="15">
        <v>61469000</v>
      </c>
      <c r="H30" s="16">
        <v>0</v>
      </c>
      <c r="I30" s="16">
        <v>0</v>
      </c>
      <c r="J30" s="15">
        <v>0</v>
      </c>
      <c r="K30" s="16">
        <v>0</v>
      </c>
      <c r="L30" s="15">
        <v>0</v>
      </c>
      <c r="M30" s="15">
        <f>C30-E30</f>
        <v>173.70000000000005</v>
      </c>
      <c r="N30" s="15">
        <f t="shared" si="9"/>
        <v>173.7</v>
      </c>
      <c r="O30" s="15">
        <f t="shared" si="9"/>
        <v>25214667.02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173.7</v>
      </c>
      <c r="W30" s="15">
        <v>25214667.02</v>
      </c>
      <c r="X30" s="16">
        <v>173.7</v>
      </c>
      <c r="Y30" s="16">
        <v>0</v>
      </c>
      <c r="Z30" s="16">
        <v>0</v>
      </c>
      <c r="AA30" s="16">
        <v>0</v>
      </c>
    </row>
    <row r="31" spans="1:27" ht="46.8" customHeight="1" x14ac:dyDescent="0.3">
      <c r="A31" s="4">
        <v>3</v>
      </c>
      <c r="B31" s="7" t="s">
        <v>34</v>
      </c>
      <c r="C31" s="15">
        <v>1740.1</v>
      </c>
      <c r="D31" s="15">
        <f>G31+H31+I31+K31+O31</f>
        <v>138213068</v>
      </c>
      <c r="E31" s="15">
        <f>F31+J31+L31</f>
        <v>979.4</v>
      </c>
      <c r="F31" s="15">
        <v>979.4</v>
      </c>
      <c r="G31" s="15">
        <v>31281068</v>
      </c>
      <c r="H31" s="16">
        <v>0</v>
      </c>
      <c r="I31" s="16">
        <v>0</v>
      </c>
      <c r="J31" s="15">
        <v>0</v>
      </c>
      <c r="K31" s="16">
        <v>0</v>
      </c>
      <c r="L31" s="15">
        <v>0</v>
      </c>
      <c r="M31" s="15">
        <f>C31-E31</f>
        <v>760.69999999999993</v>
      </c>
      <c r="N31" s="15">
        <f t="shared" si="9"/>
        <v>763.8</v>
      </c>
      <c r="O31" s="15">
        <f t="shared" si="9"/>
        <v>106932000</v>
      </c>
      <c r="P31" s="15">
        <v>0</v>
      </c>
      <c r="Q31" s="15">
        <v>0</v>
      </c>
      <c r="R31" s="15">
        <v>763.8</v>
      </c>
      <c r="S31" s="15">
        <v>106932000</v>
      </c>
      <c r="T31" s="15">
        <v>0</v>
      </c>
      <c r="U31" s="15">
        <v>0</v>
      </c>
      <c r="V31" s="15">
        <v>0</v>
      </c>
      <c r="W31" s="15">
        <v>0</v>
      </c>
      <c r="X31" s="16">
        <v>466.9</v>
      </c>
      <c r="Y31" s="16">
        <v>0</v>
      </c>
      <c r="Z31" s="16">
        <v>0</v>
      </c>
      <c r="AA31" s="16">
        <v>296.89999999999998</v>
      </c>
    </row>
    <row r="32" spans="1:27" ht="46.8" customHeight="1" x14ac:dyDescent="0.3">
      <c r="A32" s="4">
        <v>4</v>
      </c>
      <c r="B32" s="7" t="s">
        <v>35</v>
      </c>
      <c r="C32" s="15">
        <v>463.8</v>
      </c>
      <c r="D32" s="15">
        <f>G32+H32+I32+K32+O32</f>
        <v>88749471.209999993</v>
      </c>
      <c r="E32" s="15">
        <f>F32+J32+L32</f>
        <v>30.7</v>
      </c>
      <c r="F32" s="15">
        <v>30.7</v>
      </c>
      <c r="G32" s="15">
        <v>921000</v>
      </c>
      <c r="H32" s="16">
        <v>0</v>
      </c>
      <c r="I32" s="16">
        <v>0</v>
      </c>
      <c r="J32" s="15">
        <v>0</v>
      </c>
      <c r="K32" s="16">
        <v>0</v>
      </c>
      <c r="L32" s="15">
        <v>0</v>
      </c>
      <c r="M32" s="15">
        <f>C32-E32</f>
        <v>433.1</v>
      </c>
      <c r="N32" s="15">
        <f t="shared" si="9"/>
        <v>560.37</v>
      </c>
      <c r="O32" s="15">
        <f t="shared" si="9"/>
        <v>87828471.209999993</v>
      </c>
      <c r="P32" s="15">
        <v>0</v>
      </c>
      <c r="Q32" s="15">
        <v>0</v>
      </c>
      <c r="R32" s="15">
        <v>560.37</v>
      </c>
      <c r="S32" s="15">
        <v>87828471.209999993</v>
      </c>
      <c r="T32" s="15">
        <v>0</v>
      </c>
      <c r="U32" s="15">
        <v>0</v>
      </c>
      <c r="V32" s="15">
        <v>0</v>
      </c>
      <c r="W32" s="15">
        <v>0</v>
      </c>
      <c r="X32" s="16">
        <v>560.37</v>
      </c>
      <c r="Y32" s="16">
        <v>0</v>
      </c>
      <c r="Z32" s="16">
        <v>0</v>
      </c>
      <c r="AA32" s="16">
        <v>0</v>
      </c>
    </row>
    <row r="33" spans="1:27" ht="24.75" customHeight="1" x14ac:dyDescent="0.3">
      <c r="A33" s="4"/>
      <c r="B33" s="7" t="s">
        <v>38</v>
      </c>
      <c r="C33" s="15">
        <f t="shared" ref="C33:AA33" si="10">SUM(C34:C41)</f>
        <v>11516.37</v>
      </c>
      <c r="D33" s="15">
        <f t="shared" si="10"/>
        <v>1079462631.1199999</v>
      </c>
      <c r="E33" s="15">
        <f t="shared" si="10"/>
        <v>6163.5</v>
      </c>
      <c r="F33" s="15">
        <f t="shared" si="10"/>
        <v>6108.0999999999995</v>
      </c>
      <c r="G33" s="15">
        <f t="shared" si="10"/>
        <v>547095331.54999995</v>
      </c>
      <c r="H33" s="16">
        <f t="shared" si="10"/>
        <v>0</v>
      </c>
      <c r="I33" s="16">
        <f t="shared" si="10"/>
        <v>0</v>
      </c>
      <c r="J33" s="15">
        <f t="shared" si="10"/>
        <v>0</v>
      </c>
      <c r="K33" s="16">
        <f t="shared" si="10"/>
        <v>0</v>
      </c>
      <c r="L33" s="15">
        <f t="shared" si="10"/>
        <v>55.4</v>
      </c>
      <c r="M33" s="17">
        <f t="shared" si="10"/>
        <v>5352.869999999999</v>
      </c>
      <c r="N33" s="17">
        <f t="shared" si="10"/>
        <v>5502.1</v>
      </c>
      <c r="O33" s="17">
        <f t="shared" si="10"/>
        <v>532367299.57000005</v>
      </c>
      <c r="P33" s="17">
        <f t="shared" si="10"/>
        <v>0</v>
      </c>
      <c r="Q33" s="15">
        <f t="shared" si="10"/>
        <v>0</v>
      </c>
      <c r="R33" s="15">
        <f t="shared" si="10"/>
        <v>4133.7999999999993</v>
      </c>
      <c r="S33" s="15">
        <f t="shared" si="10"/>
        <v>421554117.54000002</v>
      </c>
      <c r="T33" s="15">
        <f t="shared" si="10"/>
        <v>433.6</v>
      </c>
      <c r="U33" s="17">
        <f t="shared" si="10"/>
        <v>32246040</v>
      </c>
      <c r="V33" s="17">
        <f t="shared" si="10"/>
        <v>934.69999999999993</v>
      </c>
      <c r="W33" s="15">
        <f t="shared" si="10"/>
        <v>78567142.030000001</v>
      </c>
      <c r="X33" s="16">
        <f t="shared" si="10"/>
        <v>3338.3</v>
      </c>
      <c r="Y33" s="16">
        <f t="shared" si="10"/>
        <v>0</v>
      </c>
      <c r="Z33" s="18">
        <f t="shared" si="10"/>
        <v>0</v>
      </c>
      <c r="AA33" s="18">
        <f t="shared" si="10"/>
        <v>2758.2</v>
      </c>
    </row>
    <row r="34" spans="1:27" ht="46.8" customHeight="1" x14ac:dyDescent="0.3">
      <c r="A34" s="4">
        <v>1</v>
      </c>
      <c r="B34" s="7" t="s">
        <v>49</v>
      </c>
      <c r="C34" s="15">
        <v>185.7</v>
      </c>
      <c r="D34" s="15">
        <f t="shared" ref="D34:D41" si="11">G34+H34+I34+K34+O34</f>
        <v>42130010</v>
      </c>
      <c r="E34" s="15">
        <f t="shared" ref="E34:E41" si="12">F34+J34+L34</f>
        <v>0</v>
      </c>
      <c r="F34" s="15">
        <v>0</v>
      </c>
      <c r="G34" s="15">
        <v>0</v>
      </c>
      <c r="H34" s="16">
        <v>0</v>
      </c>
      <c r="I34" s="16">
        <v>0</v>
      </c>
      <c r="J34" s="15">
        <v>0</v>
      </c>
      <c r="K34" s="16">
        <v>0</v>
      </c>
      <c r="L34" s="15">
        <v>0</v>
      </c>
      <c r="M34" s="15">
        <f t="shared" ref="M34:M41" si="13">C34-E34</f>
        <v>185.7</v>
      </c>
      <c r="N34" s="15">
        <f t="shared" ref="N34:O41" si="14">P34+R34+T34+V34</f>
        <v>185.7</v>
      </c>
      <c r="O34" s="15">
        <f t="shared" si="14"/>
        <v>42130010</v>
      </c>
      <c r="P34" s="15">
        <v>0</v>
      </c>
      <c r="Q34" s="15">
        <v>0</v>
      </c>
      <c r="R34" s="15">
        <v>185.7</v>
      </c>
      <c r="S34" s="15">
        <v>42130010</v>
      </c>
      <c r="T34" s="15">
        <v>0</v>
      </c>
      <c r="U34" s="15">
        <v>0</v>
      </c>
      <c r="V34" s="15">
        <v>0</v>
      </c>
      <c r="W34" s="15">
        <v>0</v>
      </c>
      <c r="X34" s="16">
        <v>185.7</v>
      </c>
      <c r="Y34" s="16">
        <v>0</v>
      </c>
      <c r="Z34" s="16">
        <v>0</v>
      </c>
      <c r="AA34" s="16">
        <v>0</v>
      </c>
    </row>
    <row r="35" spans="1:27" ht="46.8" customHeight="1" x14ac:dyDescent="0.3">
      <c r="A35" s="4">
        <v>2</v>
      </c>
      <c r="B35" s="7" t="s">
        <v>50</v>
      </c>
      <c r="C35" s="15">
        <v>367.9</v>
      </c>
      <c r="D35" s="15">
        <f t="shared" si="11"/>
        <v>36807437.18</v>
      </c>
      <c r="E35" s="15">
        <f t="shared" si="12"/>
        <v>246</v>
      </c>
      <c r="F35" s="15">
        <v>246</v>
      </c>
      <c r="G35" s="15">
        <v>8982000</v>
      </c>
      <c r="H35" s="16">
        <v>0</v>
      </c>
      <c r="I35" s="16">
        <v>0</v>
      </c>
      <c r="J35" s="15">
        <v>0</v>
      </c>
      <c r="K35" s="16">
        <v>0</v>
      </c>
      <c r="L35" s="15">
        <v>0</v>
      </c>
      <c r="M35" s="15">
        <f t="shared" si="13"/>
        <v>121.89999999999998</v>
      </c>
      <c r="N35" s="15">
        <f t="shared" si="14"/>
        <v>121.9</v>
      </c>
      <c r="O35" s="15">
        <f t="shared" si="14"/>
        <v>27825437.18</v>
      </c>
      <c r="P35" s="15">
        <v>0</v>
      </c>
      <c r="Q35" s="15">
        <v>0</v>
      </c>
      <c r="R35" s="15">
        <v>121.9</v>
      </c>
      <c r="S35" s="15">
        <v>27825437.18</v>
      </c>
      <c r="T35" s="15">
        <v>0</v>
      </c>
      <c r="U35" s="15">
        <v>0</v>
      </c>
      <c r="V35" s="15">
        <v>0</v>
      </c>
      <c r="W35" s="15">
        <v>0</v>
      </c>
      <c r="X35" s="16">
        <v>121.9</v>
      </c>
      <c r="Y35" s="16">
        <v>0</v>
      </c>
      <c r="Z35" s="16">
        <v>0</v>
      </c>
      <c r="AA35" s="16">
        <v>0</v>
      </c>
    </row>
    <row r="36" spans="1:27" ht="46.8" customHeight="1" x14ac:dyDescent="0.3">
      <c r="A36" s="4">
        <v>3</v>
      </c>
      <c r="B36" s="7" t="s">
        <v>51</v>
      </c>
      <c r="C36" s="15">
        <v>3841.2</v>
      </c>
      <c r="D36" s="15">
        <f t="shared" si="11"/>
        <v>300277972.5</v>
      </c>
      <c r="E36" s="15">
        <f t="shared" si="12"/>
        <v>841</v>
      </c>
      <c r="F36" s="15">
        <v>785.6</v>
      </c>
      <c r="G36" s="15">
        <v>55468000</v>
      </c>
      <c r="H36" s="16">
        <v>0</v>
      </c>
      <c r="I36" s="16">
        <v>0</v>
      </c>
      <c r="J36" s="15">
        <v>0</v>
      </c>
      <c r="K36" s="16">
        <v>0</v>
      </c>
      <c r="L36" s="15">
        <v>55.4</v>
      </c>
      <c r="M36" s="15">
        <f t="shared" si="13"/>
        <v>3000.2</v>
      </c>
      <c r="N36" s="15">
        <f t="shared" si="14"/>
        <v>3118.2</v>
      </c>
      <c r="O36" s="15">
        <f t="shared" si="14"/>
        <v>244809972.5</v>
      </c>
      <c r="P36" s="15">
        <v>0</v>
      </c>
      <c r="Q36" s="15">
        <v>0</v>
      </c>
      <c r="R36" s="15">
        <v>2758.2</v>
      </c>
      <c r="S36" s="15">
        <v>216538332.5</v>
      </c>
      <c r="T36" s="15">
        <v>360</v>
      </c>
      <c r="U36" s="15">
        <v>28271640</v>
      </c>
      <c r="V36" s="15">
        <v>0</v>
      </c>
      <c r="W36" s="15">
        <v>0</v>
      </c>
      <c r="X36" s="16">
        <v>415.4</v>
      </c>
      <c r="Y36" s="16">
        <v>0</v>
      </c>
      <c r="Z36" s="16">
        <v>0</v>
      </c>
      <c r="AA36" s="16">
        <v>2758.2</v>
      </c>
    </row>
    <row r="37" spans="1:27" ht="46.8" customHeight="1" x14ac:dyDescent="0.3">
      <c r="A37" s="4">
        <v>4</v>
      </c>
      <c r="B37" s="7" t="s">
        <v>52</v>
      </c>
      <c r="C37" s="15">
        <v>6515.7</v>
      </c>
      <c r="D37" s="15">
        <f t="shared" si="11"/>
        <v>677162867.09000003</v>
      </c>
      <c r="E37" s="15">
        <f t="shared" si="12"/>
        <v>4856.3</v>
      </c>
      <c r="F37" s="15">
        <v>4856.3</v>
      </c>
      <c r="G37" s="15">
        <v>474448279.55000001</v>
      </c>
      <c r="H37" s="16">
        <v>0</v>
      </c>
      <c r="I37" s="16">
        <v>0</v>
      </c>
      <c r="J37" s="15">
        <v>0</v>
      </c>
      <c r="K37" s="16">
        <v>0</v>
      </c>
      <c r="L37" s="15">
        <v>0</v>
      </c>
      <c r="M37" s="15">
        <f t="shared" si="13"/>
        <v>1659.3999999999996</v>
      </c>
      <c r="N37" s="15">
        <f t="shared" si="14"/>
        <v>1659.4</v>
      </c>
      <c r="O37" s="15">
        <f t="shared" si="14"/>
        <v>202714587.54000002</v>
      </c>
      <c r="P37" s="15">
        <v>0</v>
      </c>
      <c r="Q37" s="15">
        <v>0</v>
      </c>
      <c r="R37" s="15">
        <v>1068</v>
      </c>
      <c r="S37" s="15">
        <v>135060337.86000001</v>
      </c>
      <c r="T37" s="15">
        <v>0</v>
      </c>
      <c r="U37" s="15">
        <v>0</v>
      </c>
      <c r="V37" s="15">
        <v>591.4</v>
      </c>
      <c r="W37" s="15">
        <v>67654249.680000007</v>
      </c>
      <c r="X37" s="16">
        <v>1659.4</v>
      </c>
      <c r="Y37" s="16">
        <v>0</v>
      </c>
      <c r="Z37" s="16">
        <v>0</v>
      </c>
      <c r="AA37" s="16">
        <v>0</v>
      </c>
    </row>
    <row r="38" spans="1:27" ht="46.8" customHeight="1" x14ac:dyDescent="0.3">
      <c r="A38" s="4">
        <v>5</v>
      </c>
      <c r="B38" s="7" t="s">
        <v>53</v>
      </c>
      <c r="C38" s="15">
        <v>56.5</v>
      </c>
      <c r="D38" s="15">
        <f t="shared" si="11"/>
        <v>2576953.6</v>
      </c>
      <c r="E38" s="15">
        <f t="shared" si="12"/>
        <v>0</v>
      </c>
      <c r="F38" s="15">
        <v>0</v>
      </c>
      <c r="G38" s="15">
        <v>0</v>
      </c>
      <c r="H38" s="16">
        <v>0</v>
      </c>
      <c r="I38" s="16">
        <v>0</v>
      </c>
      <c r="J38" s="15">
        <v>0</v>
      </c>
      <c r="K38" s="16">
        <v>0</v>
      </c>
      <c r="L38" s="15">
        <v>0</v>
      </c>
      <c r="M38" s="15">
        <f t="shared" si="13"/>
        <v>56.5</v>
      </c>
      <c r="N38" s="15">
        <f t="shared" si="14"/>
        <v>72.3</v>
      </c>
      <c r="O38" s="15">
        <f t="shared" si="14"/>
        <v>2576953.6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72.3</v>
      </c>
      <c r="W38" s="15">
        <v>2576953.6</v>
      </c>
      <c r="X38" s="16">
        <v>72.3</v>
      </c>
      <c r="Y38" s="16">
        <v>0</v>
      </c>
      <c r="Z38" s="16">
        <v>0</v>
      </c>
      <c r="AA38" s="16">
        <v>0</v>
      </c>
    </row>
    <row r="39" spans="1:27" ht="46.8" customHeight="1" x14ac:dyDescent="0.3">
      <c r="A39" s="4">
        <v>6</v>
      </c>
      <c r="B39" s="7" t="s">
        <v>46</v>
      </c>
      <c r="C39" s="15">
        <v>391.87</v>
      </c>
      <c r="D39" s="15">
        <f t="shared" si="11"/>
        <v>13414490.75</v>
      </c>
      <c r="E39" s="15">
        <f t="shared" si="12"/>
        <v>136.30000000000001</v>
      </c>
      <c r="F39" s="15">
        <v>136.30000000000001</v>
      </c>
      <c r="G39" s="15">
        <v>5078552</v>
      </c>
      <c r="H39" s="16">
        <v>0</v>
      </c>
      <c r="I39" s="16">
        <v>0</v>
      </c>
      <c r="J39" s="15">
        <v>0</v>
      </c>
      <c r="K39" s="16">
        <v>0</v>
      </c>
      <c r="L39" s="15">
        <v>0</v>
      </c>
      <c r="M39" s="15">
        <f t="shared" si="13"/>
        <v>255.57</v>
      </c>
      <c r="N39" s="15">
        <f t="shared" si="14"/>
        <v>271</v>
      </c>
      <c r="O39" s="15">
        <f t="shared" si="14"/>
        <v>8335938.75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271</v>
      </c>
      <c r="W39" s="15">
        <v>8335938.75</v>
      </c>
      <c r="X39" s="16">
        <v>271</v>
      </c>
      <c r="Y39" s="16">
        <v>0</v>
      </c>
      <c r="Z39" s="16">
        <v>0</v>
      </c>
      <c r="AA39" s="16">
        <v>0</v>
      </c>
    </row>
    <row r="40" spans="1:27" ht="46.8" customHeight="1" x14ac:dyDescent="0.3">
      <c r="A40" s="4">
        <v>7</v>
      </c>
      <c r="B40" s="7" t="s">
        <v>54</v>
      </c>
      <c r="C40" s="15">
        <v>105.6</v>
      </c>
      <c r="D40" s="15">
        <f t="shared" si="11"/>
        <v>5276400</v>
      </c>
      <c r="E40" s="15">
        <f t="shared" si="12"/>
        <v>32</v>
      </c>
      <c r="F40" s="15">
        <v>32</v>
      </c>
      <c r="G40" s="15">
        <v>1302000</v>
      </c>
      <c r="H40" s="16">
        <v>0</v>
      </c>
      <c r="I40" s="16">
        <v>0</v>
      </c>
      <c r="J40" s="15">
        <v>0</v>
      </c>
      <c r="K40" s="16">
        <v>0</v>
      </c>
      <c r="L40" s="15">
        <v>0</v>
      </c>
      <c r="M40" s="15">
        <f t="shared" si="13"/>
        <v>73.599999999999994</v>
      </c>
      <c r="N40" s="15">
        <f t="shared" si="14"/>
        <v>73.599999999999994</v>
      </c>
      <c r="O40" s="15">
        <f t="shared" si="14"/>
        <v>3974400</v>
      </c>
      <c r="P40" s="15">
        <v>0</v>
      </c>
      <c r="Q40" s="15">
        <v>0</v>
      </c>
      <c r="R40" s="15">
        <v>0</v>
      </c>
      <c r="S40" s="15">
        <v>0</v>
      </c>
      <c r="T40" s="15">
        <v>73.599999999999994</v>
      </c>
      <c r="U40" s="15">
        <v>3974400</v>
      </c>
      <c r="V40" s="15">
        <v>0</v>
      </c>
      <c r="W40" s="15">
        <v>0</v>
      </c>
      <c r="X40" s="16">
        <v>73.599999999999994</v>
      </c>
      <c r="Y40" s="16">
        <v>0</v>
      </c>
      <c r="Z40" s="16">
        <v>0</v>
      </c>
      <c r="AA40" s="16">
        <v>0</v>
      </c>
    </row>
    <row r="41" spans="1:27" ht="46.8" customHeight="1" x14ac:dyDescent="0.3">
      <c r="A41" s="4">
        <v>8</v>
      </c>
      <c r="B41" s="7" t="s">
        <v>47</v>
      </c>
      <c r="C41" s="15">
        <v>51.9</v>
      </c>
      <c r="D41" s="15">
        <f t="shared" si="11"/>
        <v>1816500</v>
      </c>
      <c r="E41" s="15">
        <f t="shared" si="12"/>
        <v>51.9</v>
      </c>
      <c r="F41" s="15">
        <v>51.9</v>
      </c>
      <c r="G41" s="15">
        <v>1816500</v>
      </c>
      <c r="H41" s="16">
        <v>0</v>
      </c>
      <c r="I41" s="16">
        <v>0</v>
      </c>
      <c r="J41" s="15">
        <v>0</v>
      </c>
      <c r="K41" s="16">
        <v>0</v>
      </c>
      <c r="L41" s="15">
        <v>0</v>
      </c>
      <c r="M41" s="15">
        <f t="shared" si="13"/>
        <v>0</v>
      </c>
      <c r="N41" s="15">
        <f t="shared" si="14"/>
        <v>0</v>
      </c>
      <c r="O41" s="15">
        <f t="shared" si="14"/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6">
        <v>539</v>
      </c>
      <c r="Y41" s="16">
        <v>0</v>
      </c>
      <c r="Z41" s="16">
        <v>0</v>
      </c>
      <c r="AA41" s="16">
        <v>0</v>
      </c>
    </row>
    <row r="42" spans="1:27" ht="20.25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1:27" ht="20.25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</sheetData>
  <sheetProtection formatCells="0" formatColumns="0" formatRows="0" insertColumns="0" insertRows="0" insertHyperlinks="0" deleteColumns="0" deleteRows="0" sort="0" autoFilter="0" pivotTables="0"/>
  <mergeCells count="25">
    <mergeCell ref="R8:S9"/>
    <mergeCell ref="T8:U9"/>
    <mergeCell ref="R7:U7"/>
    <mergeCell ref="Y7:Y9"/>
    <mergeCell ref="A3:AA3"/>
    <mergeCell ref="D5:D10"/>
    <mergeCell ref="Z1:AA1"/>
    <mergeCell ref="P6:W6"/>
    <mergeCell ref="X6:AA6"/>
    <mergeCell ref="E5:L5"/>
    <mergeCell ref="M5:AA5"/>
    <mergeCell ref="A5:A11"/>
    <mergeCell ref="B5:B11"/>
    <mergeCell ref="V7:W9"/>
    <mergeCell ref="X7:X9"/>
    <mergeCell ref="J7:K9"/>
    <mergeCell ref="L7:L9"/>
    <mergeCell ref="P7:Q9"/>
    <mergeCell ref="M6:O9"/>
    <mergeCell ref="C5:C10"/>
    <mergeCell ref="F7:I9"/>
    <mergeCell ref="E6:E9"/>
    <mergeCell ref="F6:L6"/>
    <mergeCell ref="Z7:Z9"/>
    <mergeCell ref="AA7:AA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cp:lastModifiedBy>Дубик Марина Васильевна</cp:lastModifiedBy>
  <cp:lastPrinted>2021-11-17T23:22:58Z</cp:lastPrinted>
  <dcterms:created xsi:type="dcterms:W3CDTF">2012-12-13T11:50:40Z</dcterms:created>
  <dcterms:modified xsi:type="dcterms:W3CDTF">2021-11-17T23:23:18Z</dcterms:modified>
  <cp:category>Формы</cp:category>
</cp:coreProperties>
</file>